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24226"/>
  <mc:AlternateContent xmlns:mc="http://schemas.openxmlformats.org/markup-compatibility/2006">
    <mc:Choice Requires="x15">
      <x15ac:absPath xmlns:x15ac="http://schemas.microsoft.com/office/spreadsheetml/2010/11/ac" url="C:\РОСТОВ 4\ОТЧЕТ по ИПР - ШЕСТЕРКА\2015\4 квартал 2015\Отчеты в РС\"/>
    </mc:Choice>
  </mc:AlternateContent>
  <bookViews>
    <workbookView xWindow="0" yWindow="0" windowWidth="28800" windowHeight="12045" tabRatio="845" firstSheet="1" activeTab="2"/>
  </bookViews>
  <sheets>
    <sheet name="прил 5" sheetId="30" r:id="rId1"/>
    <sheet name="прил 6.1 МИНЭНЕРГО" sheetId="33" r:id="rId2"/>
    <sheet name="прил 6.2" sheetId="7" r:id="rId3"/>
    <sheet name="прил 6.3 МИНЭНЕРГО" sheetId="32" r:id="rId4"/>
    <sheet name="прил 7.1 МИНЭНЕРГО" sheetId="21" r:id="rId5"/>
    <sheet name="прил 7.2 МИНЭНЕРГО" sheetId="22" r:id="rId6"/>
    <sheet name="прил 8" sheetId="36" r:id="rId7"/>
    <sheet name="прил 9 МИНЭНЕРГО" sheetId="8" r:id="rId8"/>
    <sheet name="прил 10" sheetId="37" r:id="rId9"/>
    <sheet name="прил 11.1 МИНЭНЕРГО" sheetId="35" r:id="rId10"/>
    <sheet name="прил 12" sheetId="12" r:id="rId11"/>
    <sheet name="Прил 13" sheetId="38" r:id="rId12"/>
  </sheets>
  <externalReferences>
    <externalReference r:id="rId13"/>
    <externalReference r:id="rId14"/>
  </externalReferences>
  <definedNames>
    <definedName name="_xlnm._FilterDatabase" localSheetId="11" hidden="1">'Прил 13'!$A$17:$L$543</definedName>
    <definedName name="_xlnm._FilterDatabase" localSheetId="1" hidden="1">'прил 6.1 МИНЭНЕРГО'!$A$15:$Y$429</definedName>
    <definedName name="_xlnm._FilterDatabase" localSheetId="3" hidden="1">'прил 6.3 МИНЭНЕРГО'!$A$18:$L$198</definedName>
    <definedName name="_xlnm._FilterDatabase" localSheetId="4" hidden="1">'прил 7.1 МИНЭНЕРГО'!$A$15:$AI$429</definedName>
    <definedName name="_xlnm._FilterDatabase" localSheetId="5" hidden="1">'прил 7.2 МИНЭНЕРГО'!$B$18:$AK$454</definedName>
    <definedName name="_xlnm._FilterDatabase" localSheetId="7" hidden="1">'прил 9 МИНЭНЕРГО'!$A$18:$AR$197</definedName>
    <definedName name="_xlnm.Print_Titles" localSheetId="1">'прил 6.1 МИНЭНЕРГО'!$11:$13</definedName>
    <definedName name="_xlnm.Print_Titles" localSheetId="4">'прил 7.1 МИНЭНЕРГО'!$11:$13</definedName>
    <definedName name="_xlnm.Print_Titles" localSheetId="5">'прил 7.2 МИНЭНЕРГО'!$15:$17</definedName>
    <definedName name="_xlnm.Print_Area" localSheetId="8">'прил 10'!$A$1:$C$314</definedName>
    <definedName name="_xlnm.Print_Area" localSheetId="10">'прил 12'!$A$1:$C$55</definedName>
    <definedName name="_xlnm.Print_Area" localSheetId="11">'Прил 13'!$A$1:$K$543</definedName>
    <definedName name="_xlnm.Print_Area" localSheetId="1">'прил 6.1 МИНЭНЕРГО'!$B$1:$Y$429</definedName>
    <definedName name="_xlnm.Print_Area" localSheetId="2">'прил 6.2'!$A$1:$E$46</definedName>
    <definedName name="_xlnm.Print_Area" localSheetId="3">'прил 6.3 МИНЭНЕРГО'!$A$1:$K$198</definedName>
    <definedName name="_xlnm.Print_Area" localSheetId="4">'прил 7.1 МИНЭНЕРГО'!$B$1:$X$429</definedName>
    <definedName name="_xlnm.Print_Area" localSheetId="6">'прил 8'!$A$1:$M$45</definedName>
    <definedName name="_xlnm.Print_Area" localSheetId="7">'прил 9 МИНЭНЕРГО'!$A$1:$AQ$197</definedName>
  </definedNames>
  <calcPr calcId="152511"/>
</workbook>
</file>

<file path=xl/calcChain.xml><?xml version="1.0" encoding="utf-8"?>
<calcChain xmlns="http://schemas.openxmlformats.org/spreadsheetml/2006/main">
  <c r="L27" i="36" l="1"/>
  <c r="L24" i="36"/>
  <c r="L26" i="36"/>
  <c r="D26" i="36" s="1"/>
  <c r="K26" i="36"/>
  <c r="J26" i="36"/>
  <c r="I26" i="36"/>
  <c r="I18" i="36" s="1"/>
  <c r="H26" i="36"/>
  <c r="G26" i="36"/>
  <c r="F26" i="36"/>
  <c r="E26" i="36"/>
  <c r="L22" i="36"/>
  <c r="K22" i="36"/>
  <c r="J22" i="36"/>
  <c r="I22" i="36"/>
  <c r="H22" i="36"/>
  <c r="G22" i="36"/>
  <c r="F22" i="36"/>
  <c r="E22" i="36"/>
  <c r="L35" i="36"/>
  <c r="K35" i="36"/>
  <c r="J35" i="36"/>
  <c r="I35" i="36"/>
  <c r="H35" i="36"/>
  <c r="G35" i="36"/>
  <c r="F35" i="36"/>
  <c r="E35" i="36"/>
  <c r="D35" i="36"/>
  <c r="C35" i="36"/>
  <c r="D43" i="36"/>
  <c r="C43" i="36"/>
  <c r="D42" i="36"/>
  <c r="C42" i="36"/>
  <c r="D41" i="36"/>
  <c r="C41" i="36"/>
  <c r="D40" i="36"/>
  <c r="C40" i="36"/>
  <c r="D39" i="36"/>
  <c r="C39" i="36"/>
  <c r="D38" i="36"/>
  <c r="C38" i="36"/>
  <c r="D37" i="36"/>
  <c r="C37" i="36"/>
  <c r="D36" i="36"/>
  <c r="C36" i="36"/>
  <c r="D34" i="36"/>
  <c r="C34" i="36"/>
  <c r="D33" i="36"/>
  <c r="C33" i="36"/>
  <c r="D32" i="36"/>
  <c r="C32" i="36"/>
  <c r="D31" i="36"/>
  <c r="C31" i="36"/>
  <c r="D30" i="36"/>
  <c r="C30" i="36"/>
  <c r="D29" i="36"/>
  <c r="C29" i="36"/>
  <c r="D28" i="36"/>
  <c r="C28" i="36"/>
  <c r="D27" i="36"/>
  <c r="C27" i="36"/>
  <c r="C26" i="36"/>
  <c r="C18" i="36" s="1"/>
  <c r="D25" i="36"/>
  <c r="C25" i="36"/>
  <c r="D24" i="36"/>
  <c r="C24" i="36"/>
  <c r="D23" i="36"/>
  <c r="C23" i="36"/>
  <c r="D22" i="36"/>
  <c r="C22" i="36"/>
  <c r="D21" i="36"/>
  <c r="C21" i="36"/>
  <c r="D20" i="36"/>
  <c r="C20" i="36"/>
  <c r="D19" i="36"/>
  <c r="C19" i="36"/>
  <c r="L18" i="36"/>
  <c r="K18" i="36"/>
  <c r="J18" i="36"/>
  <c r="H18" i="36"/>
  <c r="G18" i="36"/>
  <c r="F18" i="36"/>
  <c r="E18" i="36"/>
  <c r="D18" i="36" l="1"/>
  <c r="C51" i="12" l="1"/>
  <c r="B46" i="12"/>
  <c r="C41" i="12"/>
  <c r="C39" i="12"/>
  <c r="C38" i="12"/>
  <c r="C37" i="12"/>
  <c r="C36" i="12"/>
  <c r="C35" i="12"/>
  <c r="C34" i="12"/>
  <c r="C33" i="12"/>
  <c r="C32" i="12"/>
  <c r="C31" i="12"/>
  <c r="C30" i="12"/>
  <c r="C29" i="12"/>
  <c r="C28" i="12"/>
  <c r="C27" i="12"/>
  <c r="C26" i="12"/>
  <c r="C24" i="12"/>
  <c r="C22" i="12" s="1"/>
  <c r="C20" i="12"/>
  <c r="F40" i="30" l="1"/>
  <c r="E40" i="30"/>
  <c r="F26" i="30"/>
  <c r="E26" i="30"/>
  <c r="F25" i="30"/>
  <c r="E25" i="30"/>
  <c r="F21" i="30"/>
  <c r="E21" i="30"/>
  <c r="F19" i="30"/>
  <c r="F39" i="30" s="1"/>
  <c r="F48" i="30" s="1"/>
  <c r="F50" i="30" s="1"/>
  <c r="E19" i="30"/>
  <c r="E39" i="30" s="1"/>
  <c r="E48" i="30" s="1"/>
  <c r="E50" i="30" s="1"/>
  <c r="F55" i="30" l="1"/>
  <c r="F54" i="30"/>
  <c r="F53" i="30"/>
  <c r="F51" i="30" s="1"/>
  <c r="U429" i="21" l="1"/>
  <c r="T429" i="21"/>
  <c r="U428" i="21"/>
  <c r="T428" i="21"/>
  <c r="U427" i="21"/>
  <c r="T427" i="21"/>
  <c r="U426" i="21"/>
  <c r="T426" i="21"/>
  <c r="U425" i="21"/>
  <c r="T425" i="21"/>
  <c r="U424" i="21"/>
  <c r="T424" i="21"/>
  <c r="U423" i="21"/>
  <c r="T423" i="21"/>
  <c r="U422" i="21"/>
  <c r="T422" i="21"/>
  <c r="U421" i="21"/>
  <c r="T421" i="21"/>
  <c r="U420" i="21"/>
  <c r="T420" i="21"/>
  <c r="U419" i="21"/>
  <c r="T419" i="21"/>
  <c r="U418" i="21"/>
  <c r="T418" i="21"/>
  <c r="U417" i="21"/>
  <c r="T417" i="21"/>
  <c r="U416" i="21"/>
  <c r="T416" i="21"/>
  <c r="U415" i="21"/>
  <c r="T415" i="21"/>
  <c r="U414" i="21"/>
  <c r="T414" i="21"/>
  <c r="U413" i="21"/>
  <c r="T413" i="21"/>
  <c r="U412" i="21"/>
  <c r="T412" i="21"/>
  <c r="U411" i="21"/>
  <c r="T411" i="21"/>
  <c r="U410" i="21"/>
  <c r="T410" i="21"/>
  <c r="U409" i="21"/>
  <c r="T409" i="21"/>
  <c r="U408" i="21"/>
  <c r="T408" i="21"/>
  <c r="U407" i="21"/>
  <c r="T407" i="21"/>
  <c r="U406" i="21"/>
  <c r="T406" i="21"/>
  <c r="U405" i="21"/>
  <c r="T405" i="21"/>
  <c r="U404" i="21"/>
  <c r="T404" i="21"/>
  <c r="U403" i="21"/>
  <c r="T403" i="21"/>
  <c r="U402" i="21"/>
  <c r="T402" i="21"/>
  <c r="U401" i="21"/>
  <c r="T401" i="21"/>
  <c r="U400" i="21"/>
  <c r="T400" i="21"/>
  <c r="U399" i="21"/>
  <c r="T399" i="21"/>
  <c r="U398" i="21"/>
  <c r="T398" i="21"/>
  <c r="U397" i="21"/>
  <c r="T397" i="21"/>
  <c r="U396" i="21"/>
  <c r="T396" i="21"/>
  <c r="U395" i="21"/>
  <c r="T395" i="21"/>
  <c r="U394" i="21"/>
  <c r="T394" i="21"/>
  <c r="U393" i="21"/>
  <c r="T393" i="21"/>
  <c r="U392" i="21"/>
  <c r="T392" i="21"/>
  <c r="U391" i="21"/>
  <c r="T391" i="21"/>
  <c r="U390" i="21"/>
  <c r="T390" i="21"/>
  <c r="U389" i="21"/>
  <c r="T389" i="21"/>
  <c r="U388" i="21"/>
  <c r="T388" i="21"/>
  <c r="U387" i="21"/>
  <c r="T387" i="21"/>
  <c r="U386" i="21"/>
  <c r="T386" i="21"/>
  <c r="U385" i="21"/>
  <c r="T385" i="21"/>
  <c r="U384" i="21"/>
  <c r="T384" i="21"/>
  <c r="U383" i="21"/>
  <c r="T383" i="21"/>
  <c r="U382" i="21"/>
  <c r="T382" i="21"/>
  <c r="U381" i="21"/>
  <c r="T381" i="21"/>
  <c r="U380" i="21"/>
  <c r="T380" i="21"/>
  <c r="U379" i="21"/>
  <c r="T379" i="21"/>
  <c r="U378" i="21"/>
  <c r="T378" i="21"/>
  <c r="U377" i="21"/>
  <c r="T377" i="21"/>
  <c r="U376" i="21"/>
  <c r="T376" i="21"/>
  <c r="U375" i="21"/>
  <c r="T375" i="21"/>
  <c r="U374" i="21"/>
  <c r="T374" i="21"/>
  <c r="U373" i="21"/>
  <c r="T373" i="21"/>
  <c r="U372" i="21"/>
  <c r="T372" i="21"/>
  <c r="U371" i="21"/>
  <c r="T371" i="21"/>
  <c r="U370" i="21"/>
  <c r="T370" i="21"/>
  <c r="U369" i="21"/>
  <c r="T369" i="21"/>
  <c r="U368" i="21"/>
  <c r="T368" i="21"/>
  <c r="U367" i="21"/>
  <c r="T367" i="21"/>
  <c r="U366" i="21"/>
  <c r="T366" i="21"/>
  <c r="U365" i="21"/>
  <c r="T365" i="21"/>
  <c r="U364" i="21"/>
  <c r="T364" i="21"/>
  <c r="U363" i="21"/>
  <c r="T363" i="21"/>
  <c r="U362" i="21"/>
  <c r="T362" i="21"/>
  <c r="U361" i="21"/>
  <c r="T361" i="21"/>
  <c r="U360" i="21"/>
  <c r="T360" i="21"/>
  <c r="U359" i="21"/>
  <c r="T359" i="21"/>
  <c r="U358" i="21"/>
  <c r="T358" i="21"/>
  <c r="U357" i="21"/>
  <c r="T357" i="21"/>
  <c r="U356" i="21"/>
  <c r="T356" i="21"/>
  <c r="U355" i="21"/>
  <c r="T355" i="21"/>
  <c r="U354" i="21"/>
  <c r="T354" i="21"/>
  <c r="U353" i="21"/>
  <c r="T353" i="21"/>
  <c r="U352" i="21"/>
  <c r="T352" i="21"/>
  <c r="U351" i="21"/>
  <c r="T351" i="21"/>
  <c r="U350" i="21"/>
  <c r="T350" i="21"/>
  <c r="U349" i="21"/>
  <c r="T349" i="21"/>
  <c r="U348" i="21"/>
  <c r="T348" i="21"/>
  <c r="U347" i="21"/>
  <c r="T347" i="21"/>
  <c r="U346" i="21"/>
  <c r="T346" i="21"/>
  <c r="U345" i="21"/>
  <c r="T345" i="21"/>
  <c r="U344" i="21"/>
  <c r="T344" i="21"/>
  <c r="U343" i="21"/>
  <c r="T343" i="21"/>
  <c r="U342" i="21"/>
  <c r="T342" i="21"/>
  <c r="U341" i="21"/>
  <c r="T341" i="21"/>
  <c r="U340" i="21"/>
  <c r="T340" i="21"/>
  <c r="U339" i="21"/>
  <c r="T339" i="21"/>
  <c r="U338" i="21"/>
  <c r="T338" i="21"/>
  <c r="U337" i="21"/>
  <c r="T337" i="21"/>
  <c r="U336" i="21"/>
  <c r="T336" i="21"/>
  <c r="U335" i="21"/>
  <c r="T335" i="21"/>
  <c r="U334" i="21"/>
  <c r="T334" i="21"/>
  <c r="U333" i="21"/>
  <c r="T333" i="21"/>
  <c r="U332" i="21"/>
  <c r="T332" i="21"/>
  <c r="U331" i="21"/>
  <c r="T331" i="21"/>
  <c r="U330" i="21"/>
  <c r="T330" i="21"/>
  <c r="U329" i="21"/>
  <c r="T329" i="21"/>
  <c r="U328" i="21"/>
  <c r="T328" i="21"/>
  <c r="U327" i="21"/>
  <c r="T327" i="21"/>
  <c r="U326" i="21"/>
  <c r="T326" i="21"/>
  <c r="U325" i="21"/>
  <c r="T325" i="21"/>
  <c r="U324" i="21"/>
  <c r="T324" i="21"/>
  <c r="U323" i="21"/>
  <c r="T323" i="21"/>
  <c r="U322" i="21"/>
  <c r="T322" i="21"/>
  <c r="U321" i="21"/>
  <c r="T321" i="21"/>
  <c r="U320" i="21"/>
  <c r="T320" i="21"/>
  <c r="U319" i="21"/>
  <c r="T319" i="21"/>
  <c r="U318" i="21"/>
  <c r="T318" i="21"/>
  <c r="U317" i="21"/>
  <c r="T317" i="21"/>
  <c r="U316" i="21"/>
  <c r="T316" i="21"/>
  <c r="U315" i="21"/>
  <c r="T315" i="21"/>
  <c r="U314" i="21"/>
  <c r="T314" i="21"/>
  <c r="U313" i="21"/>
  <c r="T313" i="21"/>
  <c r="U312" i="21"/>
  <c r="T312" i="21"/>
  <c r="U311" i="21"/>
  <c r="T311" i="21"/>
  <c r="U310" i="21"/>
  <c r="T310" i="21"/>
  <c r="U309" i="21"/>
  <c r="T309" i="21"/>
  <c r="U308" i="21"/>
  <c r="T308" i="21"/>
  <c r="U307" i="21"/>
  <c r="T307" i="21"/>
  <c r="U306" i="21"/>
  <c r="T306" i="21"/>
  <c r="U305" i="21"/>
  <c r="T305" i="21"/>
  <c r="U304" i="21"/>
  <c r="T304" i="21"/>
  <c r="U303" i="21"/>
  <c r="T303" i="21"/>
  <c r="U302" i="21"/>
  <c r="T302" i="21"/>
  <c r="U301" i="21"/>
  <c r="T301" i="21"/>
  <c r="U300" i="21"/>
  <c r="T300" i="21"/>
  <c r="U299" i="21"/>
  <c r="T299" i="21"/>
  <c r="U298" i="21"/>
  <c r="T298" i="21"/>
  <c r="U297" i="21"/>
  <c r="T297" i="21"/>
  <c r="U296" i="21"/>
  <c r="T296" i="21"/>
  <c r="U295" i="21"/>
  <c r="T295" i="21"/>
  <c r="U294" i="21"/>
  <c r="T294" i="21"/>
  <c r="U293" i="21"/>
  <c r="T293" i="21"/>
  <c r="U292" i="21"/>
  <c r="T292" i="21"/>
  <c r="U291" i="21"/>
  <c r="T291" i="21"/>
  <c r="U290" i="21"/>
  <c r="T290" i="21"/>
  <c r="U289" i="21"/>
  <c r="T289" i="21"/>
  <c r="U288" i="21"/>
  <c r="T288" i="21"/>
  <c r="U287" i="21"/>
  <c r="T287" i="21"/>
  <c r="U286" i="21"/>
  <c r="T286" i="21"/>
  <c r="U285" i="21"/>
  <c r="T285" i="21"/>
  <c r="U284" i="21"/>
  <c r="T284" i="21"/>
  <c r="U283" i="21"/>
  <c r="T283" i="21"/>
  <c r="U282" i="21"/>
  <c r="T282" i="21"/>
  <c r="U281" i="21"/>
  <c r="T281" i="21"/>
  <c r="U280" i="21"/>
  <c r="T280" i="21"/>
  <c r="U279" i="21"/>
  <c r="T279" i="21"/>
  <c r="U278" i="21"/>
  <c r="T278" i="21"/>
  <c r="U277" i="21"/>
  <c r="T277" i="21"/>
  <c r="U276" i="21"/>
  <c r="T276" i="21"/>
  <c r="U275" i="21"/>
  <c r="T275" i="21"/>
  <c r="U274" i="21"/>
  <c r="T274" i="21"/>
  <c r="U273" i="21"/>
  <c r="T273" i="21"/>
  <c r="U272" i="21"/>
  <c r="T272" i="21"/>
  <c r="U271" i="21"/>
  <c r="T271" i="21"/>
  <c r="U270" i="21"/>
  <c r="T270" i="21"/>
  <c r="U269" i="21"/>
  <c r="T269" i="21"/>
  <c r="U268" i="21"/>
  <c r="T268" i="21"/>
  <c r="U267" i="21"/>
  <c r="T267" i="21"/>
  <c r="U266" i="21"/>
  <c r="T266" i="21"/>
  <c r="U265" i="21"/>
  <c r="T265" i="21"/>
  <c r="U264" i="21"/>
  <c r="T264" i="21"/>
  <c r="U263" i="21"/>
  <c r="T263" i="21"/>
  <c r="U262" i="21"/>
  <c r="T262" i="21"/>
  <c r="U261" i="21"/>
  <c r="T261" i="21"/>
  <c r="U260" i="21"/>
  <c r="T260" i="21"/>
  <c r="U259" i="21"/>
  <c r="T259" i="21"/>
  <c r="U258" i="21"/>
  <c r="T258" i="21"/>
  <c r="U257" i="21"/>
  <c r="T257" i="21"/>
  <c r="U256" i="21"/>
  <c r="T256" i="21"/>
  <c r="U255" i="21"/>
  <c r="T255" i="21"/>
  <c r="U254" i="21"/>
  <c r="T254" i="21"/>
  <c r="U253" i="21"/>
  <c r="T253" i="21"/>
  <c r="U252" i="21"/>
  <c r="T252" i="21"/>
  <c r="U251" i="21"/>
  <c r="T251" i="21"/>
  <c r="U250" i="21"/>
  <c r="T250" i="21"/>
  <c r="U249" i="21"/>
  <c r="T249" i="21"/>
  <c r="U248" i="21"/>
  <c r="T248" i="21"/>
  <c r="U247" i="21"/>
  <c r="T247" i="21"/>
  <c r="U246" i="21"/>
  <c r="T246" i="21"/>
  <c r="U245" i="21"/>
  <c r="T245" i="21"/>
  <c r="U244" i="21"/>
  <c r="T244" i="21"/>
  <c r="U243" i="21"/>
  <c r="T243" i="21"/>
  <c r="U242" i="21"/>
  <c r="T242" i="21"/>
  <c r="U241" i="21"/>
  <c r="T241" i="21"/>
  <c r="U240" i="21"/>
  <c r="T240" i="21"/>
  <c r="U239" i="21"/>
  <c r="T239" i="21"/>
  <c r="U238" i="21"/>
  <c r="T238" i="21"/>
  <c r="U237" i="21"/>
  <c r="T237" i="21"/>
  <c r="U236" i="21"/>
  <c r="T236" i="21"/>
  <c r="U235" i="21"/>
  <c r="T235" i="21"/>
  <c r="U234" i="21"/>
  <c r="T234" i="21"/>
  <c r="U233" i="21"/>
  <c r="T233" i="21"/>
  <c r="U232" i="21"/>
  <c r="T232" i="21"/>
  <c r="U231" i="21"/>
  <c r="T231" i="21"/>
  <c r="U230" i="21"/>
  <c r="T230" i="21"/>
  <c r="U229" i="21"/>
  <c r="T229" i="21"/>
  <c r="U228" i="21"/>
  <c r="T228" i="21"/>
  <c r="U227" i="21"/>
  <c r="T227" i="21"/>
  <c r="U226" i="21"/>
  <c r="T226" i="21"/>
  <c r="U225" i="21"/>
  <c r="T225" i="21"/>
  <c r="U224" i="21"/>
  <c r="T224" i="21"/>
  <c r="U223" i="21"/>
  <c r="T223" i="21"/>
  <c r="U222" i="21"/>
  <c r="T222" i="21"/>
  <c r="U221" i="21"/>
  <c r="T221" i="21"/>
  <c r="U220" i="21"/>
  <c r="T220" i="21"/>
  <c r="U219" i="21"/>
  <c r="T219" i="21"/>
  <c r="U218" i="21"/>
  <c r="T218" i="21"/>
  <c r="U217" i="21"/>
  <c r="T217" i="21"/>
  <c r="U216" i="21"/>
  <c r="T216" i="21"/>
  <c r="U215" i="21"/>
  <c r="T215" i="21"/>
  <c r="U214" i="21"/>
  <c r="T214" i="21"/>
  <c r="U213" i="21"/>
  <c r="T213" i="21"/>
  <c r="U212" i="21"/>
  <c r="T212" i="21"/>
  <c r="U211" i="21"/>
  <c r="T211" i="21"/>
  <c r="U210" i="21"/>
  <c r="T210" i="21"/>
  <c r="U209" i="21"/>
  <c r="T209" i="21"/>
  <c r="U208" i="21"/>
  <c r="T208" i="21"/>
  <c r="U207" i="21"/>
  <c r="T207" i="21"/>
  <c r="U206" i="21"/>
  <c r="T206" i="21"/>
  <c r="U205" i="21"/>
  <c r="T205" i="21"/>
  <c r="U204" i="21"/>
  <c r="T204" i="21"/>
  <c r="U203" i="21"/>
  <c r="T203" i="21"/>
  <c r="U202" i="21"/>
  <c r="T202" i="21"/>
  <c r="U201" i="21"/>
  <c r="T201" i="21"/>
  <c r="U200" i="21"/>
  <c r="T200" i="21"/>
  <c r="U199" i="21"/>
  <c r="T199" i="21"/>
  <c r="U198" i="21"/>
  <c r="T198" i="21"/>
  <c r="U197" i="21"/>
  <c r="T197" i="21"/>
  <c r="U196" i="21"/>
  <c r="T196" i="21"/>
  <c r="U195" i="21"/>
  <c r="T195" i="21"/>
  <c r="U194" i="21"/>
  <c r="T194" i="21"/>
  <c r="U193" i="21"/>
  <c r="T193" i="21"/>
  <c r="U192" i="21"/>
  <c r="T192" i="21"/>
  <c r="U191" i="21"/>
  <c r="T191" i="21"/>
  <c r="U190" i="21"/>
  <c r="T190" i="21"/>
  <c r="U189" i="21"/>
  <c r="T189" i="21"/>
  <c r="U188" i="21"/>
  <c r="T188" i="21"/>
  <c r="U187" i="21"/>
  <c r="T187" i="21"/>
  <c r="U186" i="21"/>
  <c r="T186" i="21"/>
  <c r="U185" i="21"/>
  <c r="T185" i="21"/>
  <c r="U184" i="21"/>
  <c r="T184" i="21"/>
  <c r="U183" i="21"/>
  <c r="T183" i="21"/>
  <c r="U182" i="21"/>
  <c r="T182" i="21"/>
  <c r="U181" i="21"/>
  <c r="T181" i="21"/>
  <c r="U180" i="21"/>
  <c r="T180" i="21"/>
  <c r="U179" i="21"/>
  <c r="T179" i="21"/>
  <c r="U178" i="21"/>
  <c r="T178" i="21"/>
  <c r="U177" i="21"/>
  <c r="T177" i="21"/>
  <c r="U176" i="21"/>
  <c r="T176" i="21"/>
  <c r="U175" i="21"/>
  <c r="T175" i="21"/>
  <c r="U174" i="21"/>
  <c r="T174" i="21"/>
  <c r="U173" i="21"/>
  <c r="T173" i="21"/>
  <c r="U172" i="21"/>
  <c r="T172" i="21"/>
  <c r="U171" i="21"/>
  <c r="T171" i="21"/>
  <c r="U170" i="21"/>
  <c r="T170" i="21"/>
  <c r="U169" i="21"/>
  <c r="T169" i="21"/>
  <c r="U168" i="21"/>
  <c r="T168" i="21"/>
  <c r="U167" i="21"/>
  <c r="T167" i="21"/>
  <c r="U166" i="21"/>
  <c r="T166" i="21"/>
  <c r="U165" i="21"/>
  <c r="T165" i="21"/>
  <c r="U164" i="21"/>
  <c r="T164" i="21"/>
  <c r="U163" i="21"/>
  <c r="T163" i="21"/>
  <c r="U162" i="21"/>
  <c r="T162" i="21"/>
  <c r="U161" i="21"/>
  <c r="T161" i="21"/>
  <c r="U160" i="21"/>
  <c r="T160" i="21"/>
  <c r="U159" i="21"/>
  <c r="T159" i="21"/>
  <c r="U158" i="21"/>
  <c r="T158" i="21"/>
  <c r="U157" i="21"/>
  <c r="T157" i="21"/>
  <c r="U156" i="21"/>
  <c r="T156" i="21"/>
  <c r="U155" i="21"/>
  <c r="T155" i="21"/>
  <c r="U154" i="21"/>
  <c r="T154" i="21"/>
  <c r="U153" i="21"/>
  <c r="T153" i="21"/>
  <c r="U152" i="21"/>
  <c r="T152" i="21"/>
  <c r="U151" i="21"/>
  <c r="T151" i="21"/>
  <c r="U150" i="21"/>
  <c r="T150" i="21"/>
  <c r="U149" i="21"/>
  <c r="T149" i="21"/>
  <c r="U148" i="21"/>
  <c r="T148" i="21"/>
  <c r="U147" i="21"/>
  <c r="T147" i="21"/>
  <c r="U146" i="21"/>
  <c r="T146" i="21"/>
  <c r="U145" i="21"/>
  <c r="T145" i="21"/>
  <c r="U144" i="21"/>
  <c r="T144" i="21"/>
  <c r="U143" i="21"/>
  <c r="T143" i="21"/>
  <c r="U142" i="21"/>
  <c r="T142" i="21"/>
  <c r="U141" i="21"/>
  <c r="T141" i="21"/>
  <c r="U140" i="21"/>
  <c r="T140" i="21"/>
  <c r="U139" i="21"/>
  <c r="T139" i="21"/>
  <c r="U138" i="21"/>
  <c r="T138" i="21"/>
  <c r="U137" i="21"/>
  <c r="T137" i="21"/>
  <c r="U136" i="21"/>
  <c r="T136" i="21"/>
  <c r="U135" i="21"/>
  <c r="T135" i="21"/>
  <c r="U134" i="21"/>
  <c r="T134" i="21"/>
  <c r="U133" i="21"/>
  <c r="T133" i="21"/>
  <c r="U132" i="21"/>
  <c r="T132" i="21"/>
  <c r="U131" i="21"/>
  <c r="T131" i="21"/>
  <c r="U130" i="21"/>
  <c r="T130" i="21"/>
  <c r="U129" i="21"/>
  <c r="T129" i="21"/>
  <c r="U128" i="21"/>
  <c r="T128" i="21"/>
  <c r="U127" i="21"/>
  <c r="T127" i="21"/>
  <c r="U126" i="21"/>
  <c r="T126" i="21"/>
  <c r="U125" i="21"/>
  <c r="T125" i="21"/>
  <c r="U124" i="21"/>
  <c r="T124" i="21"/>
  <c r="U123" i="21"/>
  <c r="T123" i="21"/>
  <c r="U122" i="21"/>
  <c r="T122" i="21"/>
  <c r="U121" i="21"/>
  <c r="T121" i="21"/>
  <c r="U120" i="21"/>
  <c r="T120" i="21"/>
  <c r="U119" i="21"/>
  <c r="T119" i="21"/>
  <c r="U118" i="21"/>
  <c r="T118" i="21"/>
  <c r="U117" i="21"/>
  <c r="T117" i="21"/>
  <c r="U116" i="21"/>
  <c r="T116" i="21"/>
  <c r="U115" i="21"/>
  <c r="T115" i="21"/>
  <c r="U114" i="21"/>
  <c r="T114" i="21"/>
  <c r="U113" i="21"/>
  <c r="T113" i="21"/>
  <c r="U112" i="21"/>
  <c r="T112" i="21"/>
  <c r="U111" i="21"/>
  <c r="T111" i="21"/>
  <c r="U110" i="21"/>
  <c r="T110" i="21"/>
  <c r="U109" i="21"/>
  <c r="T109" i="21"/>
  <c r="U108" i="21"/>
  <c r="T108" i="21"/>
  <c r="U107" i="21"/>
  <c r="T107" i="21"/>
  <c r="U106" i="21"/>
  <c r="T106" i="21"/>
  <c r="U105" i="21"/>
  <c r="T105" i="21"/>
  <c r="U104" i="21"/>
  <c r="T104" i="21"/>
  <c r="U103" i="21"/>
  <c r="T103" i="21"/>
  <c r="U102" i="21"/>
  <c r="T102" i="21"/>
  <c r="U101" i="21"/>
  <c r="T101" i="21"/>
  <c r="U100" i="21"/>
  <c r="T100" i="21"/>
  <c r="U99" i="21"/>
  <c r="T99" i="21"/>
  <c r="U98" i="21"/>
  <c r="T98" i="21"/>
  <c r="U97" i="21"/>
  <c r="T97" i="21"/>
  <c r="U96" i="21"/>
  <c r="T96" i="21"/>
  <c r="U95" i="21"/>
  <c r="T95" i="21"/>
  <c r="U94" i="21"/>
  <c r="T94" i="21"/>
  <c r="U93" i="21"/>
  <c r="T93" i="21"/>
  <c r="U92" i="21"/>
  <c r="T92" i="21"/>
  <c r="U91" i="21"/>
  <c r="T91" i="21"/>
  <c r="U90" i="21"/>
  <c r="T90" i="21"/>
  <c r="U89" i="21"/>
  <c r="T89" i="21"/>
  <c r="U88" i="21"/>
  <c r="T88" i="21"/>
  <c r="U87" i="21"/>
  <c r="T87" i="21"/>
  <c r="U86" i="21"/>
  <c r="T86" i="21"/>
  <c r="U85" i="21"/>
  <c r="T85" i="21"/>
  <c r="U84" i="21"/>
  <c r="T84" i="21"/>
  <c r="U83" i="21"/>
  <c r="T83" i="21"/>
  <c r="U82" i="21"/>
  <c r="T82" i="21"/>
  <c r="U81" i="21"/>
  <c r="T81" i="21"/>
  <c r="U80" i="21"/>
  <c r="T80" i="21"/>
  <c r="U79" i="21"/>
  <c r="T79" i="21"/>
  <c r="U78" i="21"/>
  <c r="T78" i="21"/>
  <c r="U77" i="21"/>
  <c r="T77" i="21"/>
  <c r="U76" i="21"/>
  <c r="T76" i="21"/>
  <c r="U75" i="21"/>
  <c r="T75" i="21"/>
  <c r="U74" i="21"/>
  <c r="T74" i="21"/>
  <c r="U73" i="21"/>
  <c r="T73" i="21"/>
  <c r="U72" i="21"/>
  <c r="T72" i="21"/>
  <c r="U71" i="21"/>
  <c r="T71" i="21"/>
  <c r="U70" i="21"/>
  <c r="T70" i="21"/>
  <c r="U69" i="21"/>
  <c r="T69" i="21"/>
  <c r="U68" i="21"/>
  <c r="T68" i="21"/>
  <c r="U67" i="21"/>
  <c r="T67" i="21"/>
  <c r="U66" i="21"/>
  <c r="T66" i="21"/>
  <c r="U65" i="21"/>
  <c r="T65" i="21"/>
  <c r="U64" i="21"/>
  <c r="T64" i="21"/>
  <c r="U63" i="21"/>
  <c r="T63" i="21"/>
  <c r="U62" i="21"/>
  <c r="T62" i="21"/>
  <c r="U61" i="21"/>
  <c r="T61" i="21"/>
  <c r="U60" i="21"/>
  <c r="T60" i="21"/>
  <c r="U59" i="21"/>
  <c r="T59" i="21"/>
  <c r="U58" i="21"/>
  <c r="T58" i="21"/>
  <c r="U57" i="21"/>
  <c r="T57" i="21"/>
  <c r="U56" i="21"/>
  <c r="T56" i="21"/>
  <c r="U55" i="21"/>
  <c r="T55" i="21"/>
  <c r="U54" i="21"/>
  <c r="T54" i="21"/>
  <c r="U53" i="21"/>
  <c r="T53" i="21"/>
  <c r="U52" i="21"/>
  <c r="T52" i="21"/>
  <c r="U51" i="21"/>
  <c r="T51" i="21"/>
  <c r="U50" i="21"/>
  <c r="T50" i="21"/>
  <c r="U49" i="21"/>
  <c r="T49" i="21"/>
  <c r="U48" i="21"/>
  <c r="T48" i="21"/>
  <c r="U47" i="21"/>
  <c r="T47" i="21"/>
  <c r="U46" i="21"/>
  <c r="T46" i="21"/>
  <c r="U45" i="21"/>
  <c r="T45" i="21"/>
  <c r="U44" i="21"/>
  <c r="T44" i="21"/>
  <c r="U43" i="21"/>
  <c r="T43" i="21"/>
  <c r="U42" i="21"/>
  <c r="T42" i="21"/>
  <c r="U41" i="21"/>
  <c r="T41" i="21"/>
  <c r="U40" i="21"/>
  <c r="T40" i="21"/>
  <c r="U39" i="21"/>
  <c r="T39" i="21"/>
  <c r="U38" i="21"/>
  <c r="T38" i="21"/>
  <c r="U37" i="21"/>
  <c r="T37" i="21"/>
  <c r="U36" i="21"/>
  <c r="T36" i="21"/>
  <c r="U35" i="21"/>
  <c r="T35" i="21"/>
  <c r="U34" i="21"/>
  <c r="T34" i="21"/>
  <c r="U33" i="21"/>
  <c r="T33" i="21"/>
  <c r="U32" i="21"/>
  <c r="T32" i="21"/>
  <c r="U31" i="21"/>
  <c r="T31" i="21"/>
  <c r="U30" i="21"/>
  <c r="T30" i="21"/>
  <c r="U29" i="21"/>
  <c r="T29" i="21"/>
  <c r="U28" i="21"/>
  <c r="T28" i="21"/>
  <c r="U27" i="21"/>
  <c r="T27" i="21"/>
  <c r="U26" i="21"/>
  <c r="T26" i="21"/>
  <c r="U25" i="21"/>
  <c r="T25" i="21"/>
  <c r="U24" i="21"/>
  <c r="T24" i="21"/>
  <c r="U23" i="21"/>
  <c r="T23" i="21"/>
  <c r="U22" i="21"/>
  <c r="T22" i="21"/>
  <c r="U21" i="21"/>
  <c r="T21" i="21"/>
  <c r="U20" i="21"/>
  <c r="T20" i="21"/>
  <c r="U19" i="21"/>
  <c r="T19" i="21"/>
  <c r="U18" i="21"/>
  <c r="T18" i="21"/>
  <c r="U17" i="21"/>
  <c r="T17" i="21"/>
  <c r="U16" i="21"/>
  <c r="T16" i="21"/>
  <c r="K429" i="33"/>
  <c r="K428" i="33"/>
  <c r="K427" i="33"/>
  <c r="K426" i="33"/>
  <c r="K425" i="33"/>
  <c r="K424" i="33"/>
  <c r="K423" i="33"/>
  <c r="K422" i="33"/>
  <c r="K421" i="33"/>
  <c r="K420" i="33"/>
  <c r="K419" i="33"/>
  <c r="K418" i="33"/>
  <c r="K417" i="33"/>
  <c r="K416" i="33"/>
  <c r="K415" i="33"/>
  <c r="K414" i="33"/>
  <c r="K413" i="33"/>
  <c r="K412" i="33"/>
  <c r="K411" i="33"/>
  <c r="K410" i="33"/>
  <c r="K409" i="33"/>
  <c r="K408" i="33"/>
  <c r="K407" i="33"/>
  <c r="K406" i="33"/>
  <c r="K405" i="33"/>
  <c r="K404" i="33"/>
  <c r="K403" i="33"/>
  <c r="K402" i="33"/>
  <c r="K401" i="33"/>
  <c r="K400" i="33"/>
  <c r="K399" i="33"/>
  <c r="K398" i="33"/>
  <c r="K397" i="33"/>
  <c r="K396" i="33"/>
  <c r="K395" i="33"/>
  <c r="K394" i="33"/>
  <c r="K393" i="33"/>
  <c r="K392" i="33"/>
  <c r="K391" i="33"/>
  <c r="K390" i="33"/>
  <c r="K389" i="33"/>
  <c r="K388" i="33"/>
  <c r="K387" i="33"/>
  <c r="K386" i="33"/>
  <c r="K385" i="33"/>
  <c r="K384" i="33"/>
  <c r="K383" i="33"/>
  <c r="K382" i="33"/>
  <c r="K381" i="33"/>
  <c r="K380" i="33"/>
  <c r="K379" i="33"/>
  <c r="K378" i="33"/>
  <c r="K377" i="33"/>
  <c r="K376" i="33"/>
  <c r="K375" i="33"/>
  <c r="K374" i="33"/>
  <c r="K373" i="33"/>
  <c r="K372" i="33"/>
  <c r="K371" i="33"/>
  <c r="K370" i="33"/>
  <c r="K369" i="33"/>
  <c r="K368" i="33"/>
  <c r="K367" i="33"/>
  <c r="K366" i="33"/>
  <c r="K365" i="33"/>
  <c r="K364" i="33"/>
  <c r="K363" i="33"/>
  <c r="K362" i="33"/>
  <c r="K361" i="33"/>
  <c r="K360" i="33"/>
  <c r="K359" i="33"/>
  <c r="K358" i="33"/>
  <c r="K357" i="33"/>
  <c r="K356" i="33"/>
  <c r="K355" i="33"/>
  <c r="K354" i="33"/>
  <c r="K353" i="33"/>
  <c r="K352" i="33"/>
  <c r="K351" i="33"/>
  <c r="K350" i="33"/>
  <c r="K349" i="33"/>
  <c r="K348" i="33"/>
  <c r="K347" i="33"/>
  <c r="K346" i="33"/>
  <c r="K345" i="33"/>
  <c r="K344" i="33"/>
  <c r="K343" i="33"/>
  <c r="K342" i="33"/>
  <c r="K341" i="33"/>
  <c r="K340" i="33"/>
  <c r="K339" i="33"/>
  <c r="K338" i="33"/>
  <c r="K337" i="33"/>
  <c r="K336" i="33"/>
  <c r="K335" i="33"/>
  <c r="K334" i="33"/>
  <c r="K333" i="33"/>
  <c r="K332" i="33"/>
  <c r="K331" i="33"/>
  <c r="K330" i="33"/>
  <c r="K329" i="33"/>
  <c r="K328" i="33"/>
  <c r="K327" i="33"/>
  <c r="K326" i="33"/>
  <c r="K325" i="33"/>
  <c r="K324" i="33"/>
  <c r="K323" i="33"/>
  <c r="K322" i="33"/>
  <c r="K321" i="33"/>
  <c r="K320" i="33"/>
  <c r="K319" i="33"/>
  <c r="K318" i="33"/>
  <c r="K317" i="33"/>
  <c r="K316" i="33"/>
  <c r="K315" i="33"/>
  <c r="K314" i="33"/>
  <c r="K313" i="33"/>
  <c r="K312" i="33"/>
  <c r="K311" i="33"/>
  <c r="K310" i="33"/>
  <c r="K309" i="33"/>
  <c r="K308" i="33"/>
  <c r="K307" i="33"/>
  <c r="K306" i="33"/>
  <c r="K305" i="33"/>
  <c r="K304" i="33"/>
  <c r="K303" i="33"/>
  <c r="K302" i="33"/>
  <c r="K301" i="33"/>
  <c r="K300" i="33"/>
  <c r="K299" i="33"/>
  <c r="K298" i="33"/>
  <c r="K297" i="33"/>
  <c r="K296" i="33"/>
  <c r="K295" i="33"/>
  <c r="K294" i="33"/>
  <c r="K293" i="33"/>
  <c r="K292" i="33"/>
  <c r="K291" i="33"/>
  <c r="K290" i="33"/>
  <c r="K289" i="33"/>
  <c r="K288" i="33"/>
  <c r="K287" i="33"/>
  <c r="K286" i="33"/>
  <c r="K285" i="33"/>
  <c r="K284" i="33"/>
  <c r="K283" i="33"/>
  <c r="K282" i="33"/>
  <c r="K281" i="33"/>
  <c r="K280" i="33"/>
  <c r="K279" i="33"/>
  <c r="K278" i="33"/>
  <c r="K277" i="33"/>
  <c r="K276" i="33"/>
  <c r="K275" i="33"/>
  <c r="K274" i="33"/>
  <c r="K273" i="33"/>
  <c r="K272" i="33"/>
  <c r="K271" i="33"/>
  <c r="K270" i="33"/>
  <c r="K269" i="33"/>
  <c r="K268" i="33"/>
  <c r="K267" i="33"/>
  <c r="K266" i="33"/>
  <c r="K265" i="33"/>
  <c r="K264" i="33"/>
  <c r="K263" i="33"/>
  <c r="K262" i="33"/>
  <c r="K261" i="33"/>
  <c r="K260" i="33"/>
  <c r="K259" i="33"/>
  <c r="K258" i="33"/>
  <c r="K257" i="33"/>
  <c r="K256" i="33"/>
  <c r="K255" i="33"/>
  <c r="K254" i="33"/>
  <c r="K253" i="33"/>
  <c r="K252" i="33"/>
  <c r="K251" i="33"/>
  <c r="K250" i="33"/>
  <c r="K249" i="33"/>
  <c r="K248" i="33"/>
  <c r="K247" i="33"/>
  <c r="K246" i="33"/>
  <c r="K245" i="33"/>
  <c r="K244" i="33"/>
  <c r="K243" i="33"/>
  <c r="K242" i="33"/>
  <c r="K241" i="33"/>
  <c r="K240" i="33"/>
  <c r="K239" i="33"/>
  <c r="K238" i="33"/>
  <c r="K237" i="33"/>
  <c r="K236" i="33"/>
  <c r="K235" i="33"/>
  <c r="K234" i="33"/>
  <c r="K233" i="33"/>
  <c r="K232" i="33"/>
  <c r="K231" i="33"/>
  <c r="K230" i="33"/>
  <c r="K229" i="33"/>
  <c r="K228" i="33"/>
  <c r="K227" i="33"/>
  <c r="K226" i="33"/>
  <c r="K225" i="33"/>
  <c r="K224" i="33"/>
  <c r="K223" i="33"/>
  <c r="K222" i="33"/>
  <c r="K221" i="33"/>
  <c r="K220" i="33"/>
  <c r="K219" i="33"/>
  <c r="K218" i="33"/>
  <c r="K217" i="33"/>
  <c r="K216" i="33"/>
  <c r="K215" i="33"/>
  <c r="K214" i="33"/>
  <c r="K213" i="33"/>
  <c r="K212" i="33"/>
  <c r="K211" i="33"/>
  <c r="K210" i="33"/>
  <c r="K209" i="33"/>
  <c r="K208" i="33"/>
  <c r="K207" i="33"/>
  <c r="K206" i="33"/>
  <c r="K205" i="33"/>
  <c r="K204" i="33"/>
  <c r="K203" i="33"/>
  <c r="K202" i="33"/>
  <c r="K201" i="33"/>
  <c r="K200" i="33"/>
  <c r="K199" i="33"/>
  <c r="K198" i="33"/>
  <c r="K197" i="33"/>
  <c r="K196" i="33"/>
  <c r="K195" i="33"/>
  <c r="K194" i="33"/>
  <c r="K193" i="33"/>
  <c r="K192" i="33"/>
  <c r="K191" i="33"/>
  <c r="K190" i="33"/>
  <c r="K189" i="33"/>
  <c r="K188" i="33"/>
  <c r="K187" i="33"/>
  <c r="K186" i="33"/>
  <c r="K185" i="33"/>
  <c r="K184" i="33"/>
  <c r="K183" i="33"/>
  <c r="K182" i="33"/>
  <c r="K181" i="33"/>
  <c r="K180" i="33"/>
  <c r="K179" i="33"/>
  <c r="K178" i="33"/>
  <c r="K177" i="33"/>
  <c r="K176" i="33"/>
  <c r="K175" i="33"/>
  <c r="K174" i="33"/>
  <c r="K173" i="33"/>
  <c r="K172" i="33"/>
  <c r="K171" i="33"/>
  <c r="K170" i="33"/>
  <c r="K169" i="33"/>
  <c r="K168" i="33"/>
  <c r="K167" i="33"/>
  <c r="K166" i="33"/>
  <c r="K165" i="33"/>
  <c r="K164" i="33"/>
  <c r="K163" i="33"/>
  <c r="K162" i="33"/>
  <c r="K161" i="33"/>
  <c r="K160" i="33"/>
  <c r="K159" i="33"/>
  <c r="K158" i="33"/>
  <c r="K157" i="33"/>
  <c r="K156" i="33"/>
  <c r="K155" i="33"/>
  <c r="K154" i="33"/>
  <c r="K153" i="33"/>
  <c r="K152" i="33"/>
  <c r="K151" i="33"/>
  <c r="K150" i="33"/>
  <c r="K149" i="33"/>
  <c r="K148" i="33"/>
  <c r="K147" i="33"/>
  <c r="K146" i="33"/>
  <c r="K145" i="33"/>
  <c r="K144" i="33"/>
  <c r="K143" i="33"/>
  <c r="K142" i="33"/>
  <c r="K141" i="33"/>
  <c r="K140" i="33"/>
  <c r="K139" i="33"/>
  <c r="K138" i="33"/>
  <c r="K137" i="33"/>
  <c r="K136" i="33"/>
  <c r="K135" i="33"/>
  <c r="K134" i="33"/>
  <c r="K133" i="33"/>
  <c r="K132" i="33"/>
  <c r="K131" i="33"/>
  <c r="K130" i="33"/>
  <c r="K129" i="33"/>
  <c r="K128" i="33"/>
  <c r="K127" i="33"/>
  <c r="K126" i="33"/>
  <c r="K125" i="33"/>
  <c r="K124" i="33"/>
  <c r="K123" i="33"/>
  <c r="K122" i="33"/>
  <c r="K121" i="33"/>
  <c r="K120" i="33"/>
  <c r="K119" i="33"/>
  <c r="K118" i="33"/>
  <c r="K117" i="33"/>
  <c r="K116" i="33"/>
  <c r="K115" i="33"/>
  <c r="K114" i="33"/>
  <c r="K113" i="33"/>
  <c r="K112" i="33"/>
  <c r="K111" i="33"/>
  <c r="K110" i="33"/>
  <c r="K109" i="33"/>
  <c r="K108" i="33"/>
  <c r="K107" i="33"/>
  <c r="K106" i="33"/>
  <c r="K105" i="33"/>
  <c r="K104" i="33"/>
  <c r="K103" i="33"/>
  <c r="K102" i="33"/>
  <c r="K101" i="33"/>
  <c r="K100" i="33"/>
  <c r="K99" i="33"/>
  <c r="K98" i="33"/>
  <c r="K97" i="33"/>
  <c r="K96" i="33"/>
  <c r="K95" i="33"/>
  <c r="K94" i="33"/>
  <c r="K93" i="33"/>
  <c r="K92" i="33"/>
  <c r="K91" i="33"/>
  <c r="K90" i="33"/>
  <c r="K89" i="33"/>
  <c r="K88" i="33"/>
  <c r="K87" i="33"/>
  <c r="K86" i="33"/>
  <c r="K85" i="33"/>
  <c r="K84" i="33"/>
  <c r="K83" i="33"/>
  <c r="K82" i="33"/>
  <c r="K81" i="33"/>
  <c r="K80" i="33"/>
  <c r="K79" i="33"/>
  <c r="K78" i="33"/>
  <c r="K77" i="33"/>
  <c r="K76" i="33"/>
  <c r="K75" i="33"/>
  <c r="K74" i="33"/>
  <c r="K73" i="33"/>
  <c r="K72" i="33"/>
  <c r="K71" i="33"/>
  <c r="K70" i="33"/>
  <c r="K69" i="33"/>
  <c r="K68" i="33"/>
  <c r="K67" i="33"/>
  <c r="K66" i="33"/>
  <c r="K65" i="33"/>
  <c r="K64" i="33"/>
  <c r="K63" i="33"/>
  <c r="K62" i="33"/>
  <c r="K61" i="33"/>
  <c r="K60" i="33"/>
  <c r="K59" i="33"/>
  <c r="K58" i="33"/>
  <c r="K57" i="33"/>
  <c r="K56" i="33"/>
  <c r="K55" i="33"/>
  <c r="K54" i="33"/>
  <c r="K53" i="33"/>
  <c r="K52" i="33"/>
  <c r="K51" i="33"/>
  <c r="K50" i="33"/>
  <c r="K49" i="33"/>
  <c r="K48" i="33"/>
  <c r="K47" i="33"/>
  <c r="K46" i="33"/>
  <c r="K45" i="33"/>
  <c r="K44" i="33"/>
  <c r="K43" i="33"/>
  <c r="K42" i="33"/>
  <c r="K41" i="33"/>
  <c r="K40" i="33"/>
  <c r="K39" i="33"/>
  <c r="K38" i="33"/>
  <c r="K37" i="33"/>
  <c r="K36" i="33"/>
  <c r="K35" i="33"/>
  <c r="K34" i="33"/>
  <c r="K33" i="33"/>
  <c r="K32" i="33"/>
  <c r="K31" i="33"/>
  <c r="K30" i="33"/>
  <c r="K29" i="33"/>
  <c r="K28" i="33"/>
  <c r="K27" i="33"/>
  <c r="K26" i="33"/>
  <c r="K25" i="33"/>
  <c r="K24" i="33"/>
  <c r="K23" i="33"/>
  <c r="K22" i="33"/>
  <c r="K21" i="33"/>
  <c r="K20" i="33"/>
  <c r="K19" i="33"/>
  <c r="K18" i="33"/>
  <c r="K17" i="33"/>
  <c r="K16" i="33"/>
  <c r="J429" i="33" l="1"/>
  <c r="J428" i="33"/>
  <c r="J427" i="33"/>
  <c r="J426" i="33"/>
  <c r="J425" i="33"/>
  <c r="J424" i="33"/>
  <c r="J423" i="33"/>
  <c r="J422" i="33"/>
  <c r="J421" i="33"/>
  <c r="J420" i="33"/>
  <c r="J419" i="33"/>
  <c r="J418" i="33"/>
  <c r="J417" i="33"/>
  <c r="J416" i="33"/>
  <c r="J415" i="33"/>
  <c r="J414" i="33"/>
  <c r="J413" i="33"/>
  <c r="J412" i="33"/>
  <c r="J411" i="33"/>
  <c r="J410" i="33"/>
  <c r="J409" i="33"/>
  <c r="J408" i="33"/>
  <c r="J407" i="33"/>
  <c r="J406" i="33"/>
  <c r="J405" i="33"/>
  <c r="J404" i="33"/>
  <c r="J403" i="33"/>
  <c r="J402" i="33"/>
  <c r="J401" i="33"/>
  <c r="J400" i="33"/>
  <c r="J399" i="33"/>
  <c r="J398" i="33"/>
  <c r="J397" i="33"/>
  <c r="J396" i="33"/>
  <c r="J395" i="33"/>
  <c r="J394" i="33"/>
  <c r="J393" i="33"/>
  <c r="J392" i="33"/>
  <c r="J391" i="33"/>
  <c r="J390" i="33"/>
  <c r="J389" i="33"/>
  <c r="J388" i="33"/>
  <c r="J387" i="33"/>
  <c r="J386" i="33"/>
  <c r="J385" i="33"/>
  <c r="J384" i="33"/>
  <c r="J383" i="33"/>
  <c r="J382" i="33"/>
  <c r="J381" i="33"/>
  <c r="J380" i="33"/>
  <c r="J379" i="33"/>
  <c r="J378" i="33"/>
  <c r="J377" i="33"/>
  <c r="J376" i="33"/>
  <c r="J375" i="33"/>
  <c r="J374" i="33"/>
  <c r="J373" i="33"/>
  <c r="J372" i="33"/>
  <c r="J371" i="33"/>
  <c r="J370" i="33"/>
  <c r="J369" i="33"/>
  <c r="J368" i="33"/>
  <c r="J367" i="33"/>
  <c r="J366" i="33"/>
  <c r="J365" i="33"/>
  <c r="J364" i="33"/>
  <c r="J363" i="33"/>
  <c r="J362" i="33"/>
  <c r="J361" i="33"/>
  <c r="J360" i="33"/>
  <c r="J359" i="33"/>
  <c r="J358" i="33"/>
  <c r="J357" i="33"/>
  <c r="J356" i="33"/>
  <c r="J355" i="33"/>
  <c r="J354" i="33"/>
  <c r="J353" i="33"/>
  <c r="J352" i="33"/>
  <c r="J351" i="33"/>
  <c r="J350" i="33"/>
  <c r="J349" i="33"/>
  <c r="J348" i="33"/>
  <c r="J347" i="33"/>
  <c r="J346" i="33"/>
  <c r="J345" i="33"/>
  <c r="J344" i="33"/>
  <c r="J343" i="33"/>
  <c r="J342" i="33"/>
  <c r="J341" i="33"/>
  <c r="J340" i="33"/>
  <c r="J339" i="33"/>
  <c r="J338" i="33"/>
  <c r="J337" i="33"/>
  <c r="J336" i="33"/>
  <c r="J335" i="33"/>
  <c r="J334" i="33"/>
  <c r="J333" i="33"/>
  <c r="J332" i="33"/>
  <c r="J331" i="33"/>
  <c r="J330" i="33"/>
  <c r="J329" i="33"/>
  <c r="J328" i="33"/>
  <c r="J327" i="33"/>
  <c r="J326" i="33"/>
  <c r="J325" i="33"/>
  <c r="J324" i="33"/>
  <c r="J323" i="33"/>
  <c r="J322" i="33"/>
  <c r="J321" i="33"/>
  <c r="J320" i="33"/>
  <c r="J319" i="33"/>
  <c r="J318" i="33"/>
  <c r="J317" i="33"/>
  <c r="J316" i="33"/>
  <c r="J315" i="33"/>
  <c r="J314" i="33"/>
  <c r="J313" i="33"/>
  <c r="J312" i="33"/>
  <c r="J311" i="33"/>
  <c r="J310" i="33"/>
  <c r="J309" i="33"/>
  <c r="J308" i="33"/>
  <c r="J307" i="33"/>
  <c r="J306" i="33"/>
  <c r="J305" i="33"/>
  <c r="J304" i="33"/>
  <c r="J303" i="33"/>
  <c r="J302" i="33"/>
  <c r="J301" i="33"/>
  <c r="J300" i="33"/>
  <c r="J299" i="33"/>
  <c r="J298" i="33"/>
  <c r="J297" i="33"/>
  <c r="J296" i="33"/>
  <c r="J295" i="33"/>
  <c r="J294" i="33"/>
  <c r="J293" i="33"/>
  <c r="J292" i="33"/>
  <c r="J291" i="33"/>
  <c r="J290" i="33"/>
  <c r="J289" i="33"/>
  <c r="J288" i="33"/>
  <c r="J287" i="33"/>
  <c r="J286" i="33"/>
  <c r="J285" i="33"/>
  <c r="J284" i="33"/>
  <c r="J283" i="33"/>
  <c r="J282" i="33"/>
  <c r="J281" i="33"/>
  <c r="J280" i="33"/>
  <c r="J279" i="33"/>
  <c r="J278" i="33"/>
  <c r="J277" i="33"/>
  <c r="J276" i="33"/>
  <c r="J275" i="33"/>
  <c r="J274" i="33"/>
  <c r="J273" i="33"/>
  <c r="J272" i="33"/>
  <c r="J271" i="33"/>
  <c r="J270" i="33"/>
  <c r="J269" i="33"/>
  <c r="J268" i="33"/>
  <c r="J267" i="33"/>
  <c r="J266" i="33"/>
  <c r="J265" i="33"/>
  <c r="J264" i="33"/>
  <c r="J263" i="33"/>
  <c r="J262" i="33"/>
  <c r="J261" i="33"/>
  <c r="J260" i="33"/>
  <c r="J259" i="33"/>
  <c r="J258" i="33"/>
  <c r="J257" i="33"/>
  <c r="J256" i="33"/>
  <c r="J255" i="33"/>
  <c r="J254" i="33"/>
  <c r="J253" i="33"/>
  <c r="J252" i="33"/>
  <c r="J251" i="33"/>
  <c r="J250" i="33"/>
  <c r="J249" i="33"/>
  <c r="J248" i="33"/>
  <c r="J247" i="33"/>
  <c r="J246" i="33"/>
  <c r="J245" i="33"/>
  <c r="J244" i="33"/>
  <c r="J243" i="33"/>
  <c r="J242" i="33"/>
  <c r="J241" i="33"/>
  <c r="J240" i="33"/>
  <c r="J239" i="33"/>
  <c r="J238" i="33"/>
  <c r="J237" i="33"/>
  <c r="J236" i="33"/>
  <c r="J235" i="33"/>
  <c r="J234" i="33"/>
  <c r="J233" i="33"/>
  <c r="J232" i="33"/>
  <c r="J231" i="33"/>
  <c r="J230" i="33"/>
  <c r="J229" i="33"/>
  <c r="J228" i="33"/>
  <c r="J227" i="33"/>
  <c r="J226" i="33"/>
  <c r="J225" i="33"/>
  <c r="J224" i="33"/>
  <c r="J223" i="33"/>
  <c r="J222" i="33"/>
  <c r="J221" i="33"/>
  <c r="J220" i="33"/>
  <c r="J219" i="33"/>
  <c r="J218" i="33"/>
  <c r="J217" i="33"/>
  <c r="J216" i="33"/>
  <c r="J215" i="33"/>
  <c r="J214" i="33"/>
  <c r="J213" i="33"/>
  <c r="J212" i="33"/>
  <c r="J211" i="33"/>
  <c r="J210" i="33"/>
  <c r="J209" i="33"/>
  <c r="J208" i="33"/>
  <c r="J207" i="33"/>
  <c r="J206" i="33"/>
  <c r="J205" i="33"/>
  <c r="J204" i="33"/>
  <c r="J203" i="33"/>
  <c r="J202" i="33"/>
  <c r="J201" i="33"/>
  <c r="J200" i="33"/>
  <c r="J199" i="33"/>
  <c r="J198" i="33"/>
  <c r="J197" i="33"/>
  <c r="J196" i="33"/>
  <c r="J195" i="33"/>
  <c r="J194" i="33"/>
  <c r="J193" i="33"/>
  <c r="J192" i="33"/>
  <c r="J191" i="33"/>
  <c r="J190" i="33"/>
  <c r="J189" i="33"/>
  <c r="J188" i="33"/>
  <c r="J187" i="33"/>
  <c r="J186" i="33"/>
  <c r="J185" i="33"/>
  <c r="J184" i="33"/>
  <c r="J183" i="33"/>
  <c r="J182" i="33"/>
  <c r="J181" i="33"/>
  <c r="J180" i="33"/>
  <c r="J179" i="33"/>
  <c r="J178" i="33"/>
  <c r="J177" i="33"/>
  <c r="J176" i="33"/>
  <c r="J175" i="33"/>
  <c r="J174" i="33"/>
  <c r="J173" i="33"/>
  <c r="J172" i="33"/>
  <c r="J171" i="33"/>
  <c r="J170" i="33"/>
  <c r="J169" i="33"/>
  <c r="J168" i="33"/>
  <c r="J167" i="33"/>
  <c r="J166" i="33"/>
  <c r="J165" i="33"/>
  <c r="J164" i="33"/>
  <c r="J163" i="33"/>
  <c r="J162" i="33"/>
  <c r="J161" i="33"/>
  <c r="J160" i="33"/>
  <c r="J159" i="33"/>
  <c r="J158" i="33"/>
  <c r="J157" i="33"/>
  <c r="J156" i="33"/>
  <c r="J155" i="33"/>
  <c r="J154" i="33"/>
  <c r="J153" i="33"/>
  <c r="J152" i="33"/>
  <c r="J151" i="33"/>
  <c r="J150" i="33"/>
  <c r="J149" i="33"/>
  <c r="J148" i="33"/>
  <c r="J147" i="33"/>
  <c r="J146" i="33"/>
  <c r="J145" i="33"/>
  <c r="J144" i="33"/>
  <c r="J143" i="33"/>
  <c r="J142" i="33"/>
  <c r="J141" i="33"/>
  <c r="J140" i="33"/>
  <c r="J139" i="33"/>
  <c r="J138" i="33"/>
  <c r="J137" i="33"/>
  <c r="J136" i="33"/>
  <c r="J135" i="33"/>
  <c r="J134" i="33"/>
  <c r="J133" i="33"/>
  <c r="J132" i="33"/>
  <c r="J131" i="33"/>
  <c r="J130" i="33"/>
  <c r="J129" i="33"/>
  <c r="J128" i="33"/>
  <c r="J127" i="33"/>
  <c r="J126" i="33"/>
  <c r="J125" i="33"/>
  <c r="J124" i="33"/>
  <c r="J123" i="33"/>
  <c r="J122" i="33"/>
  <c r="J121" i="33"/>
  <c r="J120" i="33"/>
  <c r="J119" i="33"/>
  <c r="J118" i="33"/>
  <c r="J117" i="33"/>
  <c r="J116" i="33"/>
  <c r="J115" i="33"/>
  <c r="J114" i="33"/>
  <c r="J113" i="33"/>
  <c r="J112" i="33"/>
  <c r="J111" i="33"/>
  <c r="J110" i="33"/>
  <c r="J109" i="33"/>
  <c r="J108" i="33"/>
  <c r="J107" i="33"/>
  <c r="J106" i="33"/>
  <c r="J105" i="33"/>
  <c r="J104" i="33"/>
  <c r="J103" i="33"/>
  <c r="J102" i="33"/>
  <c r="J101" i="33"/>
  <c r="J100" i="33"/>
  <c r="J99" i="33"/>
  <c r="J98" i="33"/>
  <c r="J97" i="33"/>
  <c r="J96" i="33"/>
  <c r="J95" i="33"/>
  <c r="J94" i="33"/>
  <c r="J93" i="33"/>
  <c r="J92" i="33"/>
  <c r="J91" i="33"/>
  <c r="J90" i="33"/>
  <c r="J89" i="33"/>
  <c r="J88" i="33"/>
  <c r="J87" i="33"/>
  <c r="J86" i="33"/>
  <c r="J85" i="33"/>
  <c r="J84" i="33"/>
  <c r="J83" i="33"/>
  <c r="J82" i="33"/>
  <c r="J81" i="33"/>
  <c r="J80" i="33"/>
  <c r="J79" i="33"/>
  <c r="J78" i="33"/>
  <c r="J77" i="33"/>
  <c r="J76" i="33"/>
  <c r="J75" i="33"/>
  <c r="J74" i="33"/>
  <c r="J73" i="33"/>
  <c r="J72" i="33"/>
  <c r="J71" i="33"/>
  <c r="J70" i="33"/>
  <c r="J69" i="33"/>
  <c r="J68" i="33"/>
  <c r="J67" i="33"/>
  <c r="J66" i="33"/>
  <c r="J65" i="33"/>
  <c r="J64" i="33"/>
  <c r="J63" i="33"/>
  <c r="J62" i="33"/>
  <c r="J61" i="33"/>
  <c r="J60" i="33"/>
  <c r="J59" i="33"/>
  <c r="J58" i="33"/>
  <c r="J57" i="33"/>
  <c r="J56" i="33"/>
  <c r="J55" i="33"/>
  <c r="J54" i="33"/>
  <c r="J53" i="33"/>
  <c r="J52" i="33"/>
  <c r="J51" i="33"/>
  <c r="J50" i="33"/>
  <c r="J49" i="33"/>
  <c r="J48" i="33"/>
  <c r="J47" i="33"/>
  <c r="J46" i="33"/>
  <c r="J45" i="33"/>
  <c r="J44" i="33"/>
  <c r="J43" i="33"/>
  <c r="J42" i="33"/>
  <c r="J41" i="33"/>
  <c r="J40" i="33"/>
  <c r="J39" i="33"/>
  <c r="J38" i="33"/>
  <c r="J37" i="33"/>
  <c r="J36" i="33"/>
  <c r="J35" i="33"/>
  <c r="J34" i="33"/>
  <c r="J33" i="33"/>
  <c r="J32" i="33"/>
  <c r="J31" i="33"/>
  <c r="J30" i="33"/>
  <c r="J29" i="33"/>
  <c r="J28" i="33"/>
  <c r="J27" i="33"/>
  <c r="J26" i="33"/>
  <c r="J25" i="33"/>
  <c r="J24" i="33"/>
  <c r="J23" i="33"/>
  <c r="J22" i="33"/>
  <c r="J21" i="33"/>
  <c r="J20" i="33"/>
  <c r="J19" i="33"/>
  <c r="J18" i="33"/>
  <c r="J17" i="33"/>
  <c r="J16" i="33"/>
  <c r="B63" i="35" l="1"/>
  <c r="B41" i="35"/>
  <c r="B19" i="35"/>
  <c r="F11" i="30" l="1"/>
  <c r="F9" i="30"/>
</calcChain>
</file>

<file path=xl/sharedStrings.xml><?xml version="1.0" encoding="utf-8"?>
<sst xmlns="http://schemas.openxmlformats.org/spreadsheetml/2006/main" count="9191" uniqueCount="1068">
  <si>
    <t>Приложение  № 5</t>
  </si>
  <si>
    <t>к приказу Минэнерго России</t>
  </si>
  <si>
    <t>от «___»________2010 г. №____</t>
  </si>
  <si>
    <t>Отчет об исполнении финансового плана</t>
  </si>
  <si>
    <t>(заполняется по освоению)</t>
  </si>
  <si>
    <t>Утверждаю</t>
  </si>
  <si>
    <t>М.П.</t>
  </si>
  <si>
    <t>млн. рублей</t>
  </si>
  <si>
    <t>№ п/п</t>
  </si>
  <si>
    <t>Показатели</t>
  </si>
  <si>
    <t>план</t>
  </si>
  <si>
    <t>факт</t>
  </si>
  <si>
    <t>I.</t>
  </si>
  <si>
    <t>Выручка от реализации товаров (работ, услуг),   всего</t>
  </si>
  <si>
    <t>в том числе:</t>
  </si>
  <si>
    <t>1.1.</t>
  </si>
  <si>
    <t>Выручка от основной деятельности 
(расшифровать по видам регулируемой деятельности)</t>
  </si>
  <si>
    <t>1.2.</t>
  </si>
  <si>
    <t>Выручка от прочей деятельности (расшифровать)</t>
  </si>
  <si>
    <t>II.</t>
  </si>
  <si>
    <t>Расходы по текущей деятельности, всего</t>
  </si>
  <si>
    <t>1.</t>
  </si>
  <si>
    <t>Материальные расходы, всего</t>
  </si>
  <si>
    <t>Топливо</t>
  </si>
  <si>
    <t>Сырье, материалы, запасные части, инструменты</t>
  </si>
  <si>
    <t>1.3.</t>
  </si>
  <si>
    <t>Покупная электроэнергия</t>
  </si>
  <si>
    <t>2.</t>
  </si>
  <si>
    <t>Расходы на оплату труда с учетом ЕСН</t>
  </si>
  <si>
    <t>3.</t>
  </si>
  <si>
    <t>Амортизационные отчисления</t>
  </si>
  <si>
    <t>4.</t>
  </si>
  <si>
    <t>Налоги  и сборы, всего</t>
  </si>
  <si>
    <t>5.</t>
  </si>
  <si>
    <t>Прочие расходы, всего</t>
  </si>
  <si>
    <t>5.1.</t>
  </si>
  <si>
    <t>Ремонт основных средств</t>
  </si>
  <si>
    <t>5.3.</t>
  </si>
  <si>
    <t>Платежи по аренде и лизингу</t>
  </si>
  <si>
    <t>5.4.</t>
  </si>
  <si>
    <t>Инфраструктурные платежи рынка</t>
  </si>
  <si>
    <t>III.</t>
  </si>
  <si>
    <t>Валовая прибыль (I р.-II р.)</t>
  </si>
  <si>
    <t>IV.</t>
  </si>
  <si>
    <t>Внереализационные доходы и расходы (сальдо)</t>
  </si>
  <si>
    <t>Внереализационные доходы, всего</t>
  </si>
  <si>
    <t>в том числе</t>
  </si>
  <si>
    <t>Доходы от участия в других организациях (дивиденды от ДЗО)</t>
  </si>
  <si>
    <t>Проценты от размещения средств</t>
  </si>
  <si>
    <t>Внереализационные расходы, всего</t>
  </si>
  <si>
    <t>2.1.</t>
  </si>
  <si>
    <t>Проценты по обслуживанию кредитов</t>
  </si>
  <si>
    <t>V.</t>
  </si>
  <si>
    <t>Прибыль до налоообложения (III + IV)</t>
  </si>
  <si>
    <t>VI.</t>
  </si>
  <si>
    <t>Налог на прибыль</t>
  </si>
  <si>
    <t>VII.</t>
  </si>
  <si>
    <t xml:space="preserve">Чистая прибыль  </t>
  </si>
  <si>
    <t>VIII.</t>
  </si>
  <si>
    <t>Направления использования чистой прибыли</t>
  </si>
  <si>
    <t>Фонд накопления</t>
  </si>
  <si>
    <t>Резервный фонд</t>
  </si>
  <si>
    <t>Выплата дивидендов</t>
  </si>
  <si>
    <t>Прочие расходы из прибыли</t>
  </si>
  <si>
    <t>IX.</t>
  </si>
  <si>
    <t>Изменение дебиторской задолженности</t>
  </si>
  <si>
    <t>Увеличение дебиторской задолженности</t>
  </si>
  <si>
    <t>Сокращение дебиторской задолженности</t>
  </si>
  <si>
    <t xml:space="preserve">Сальдо  (+увеличение; -сокращение) </t>
  </si>
  <si>
    <t>X.</t>
  </si>
  <si>
    <t>Изменение кредиторской задолженности</t>
  </si>
  <si>
    <t>Увеличение кредиторской задолженности</t>
  </si>
  <si>
    <t>Сокращение кредиторской задолженности</t>
  </si>
  <si>
    <t>XI.</t>
  </si>
  <si>
    <t>Привлечение заемных средств</t>
  </si>
  <si>
    <t>в том числе на:</t>
  </si>
  <si>
    <t>Финансирование инвестиционной программы</t>
  </si>
  <si>
    <t>Прочие цели (расшифровка)</t>
  </si>
  <si>
    <t>XII.</t>
  </si>
  <si>
    <t xml:space="preserve">Погашение заемных средств  </t>
  </si>
  <si>
    <t>в том числе по:</t>
  </si>
  <si>
    <t>Инвестиционной программе</t>
  </si>
  <si>
    <t>XIII.</t>
  </si>
  <si>
    <r>
      <t xml:space="preserve">Возмещаемый НДС </t>
    </r>
    <r>
      <rPr>
        <sz val="12"/>
        <rFont val="Times New Roman"/>
        <family val="1"/>
        <charset val="204"/>
      </rPr>
      <t>(поступления)</t>
    </r>
  </si>
  <si>
    <t>XIV.</t>
  </si>
  <si>
    <t>Купля/продажа активов</t>
  </si>
  <si>
    <t>Покупка активов (акций, долей и т.п.)</t>
  </si>
  <si>
    <t>Продажа активов (акций, долей и т.п.)</t>
  </si>
  <si>
    <t>XV.</t>
  </si>
  <si>
    <t>Средства, полученные от допэмиссии акций</t>
  </si>
  <si>
    <t>XVI.</t>
  </si>
  <si>
    <t>Капитальные вложения</t>
  </si>
  <si>
    <t xml:space="preserve">Всего поступления 
( I р.+ 1п. IV р. + 2 п. IX р. + 1 п. X р. +  XI р. + XIII р. + 2п.XIV р. + XV р.)                             </t>
  </si>
  <si>
    <t>XVII.</t>
  </si>
  <si>
    <t>Всего расходы 
(II р. - 3п. II р. + 2п. IV р. + 1 п. IX р. + 2 п. X р. + VI р. + VIII р. +  XII р. + 1 п. XIV р.+ XVI р.)</t>
  </si>
  <si>
    <t>Сальдо  (+профицит; - дефицит) 
(XVI р. - XVII р.)</t>
  </si>
  <si>
    <t>Справочно:</t>
  </si>
  <si>
    <t>EBITDA</t>
  </si>
  <si>
    <t xml:space="preserve">2. </t>
  </si>
  <si>
    <t>Долг на конец периода</t>
  </si>
  <si>
    <t xml:space="preserve">3. </t>
  </si>
  <si>
    <t>Уровень тарифов</t>
  </si>
  <si>
    <t>№№</t>
  </si>
  <si>
    <t xml:space="preserve">Остаток стоимости на начало года * </t>
  </si>
  <si>
    <t>Причины отклонений</t>
  </si>
  <si>
    <t>план**</t>
  </si>
  <si>
    <t>факт***</t>
  </si>
  <si>
    <t>Отклонение ***</t>
  </si>
  <si>
    <t>в том числе за счет</t>
  </si>
  <si>
    <t>Осталось профинансировать по результатам отчетного периода *</t>
  </si>
  <si>
    <t>млн.рублей</t>
  </si>
  <si>
    <t>%</t>
  </si>
  <si>
    <t>уточнения стоимости по результатам утвержденной ПСД</t>
  </si>
  <si>
    <t>уточнения стоимости по результатм закупочных процедур</t>
  </si>
  <si>
    <t xml:space="preserve">ВСЕГО, </t>
  </si>
  <si>
    <t>1.4.</t>
  </si>
  <si>
    <t>1.5</t>
  </si>
  <si>
    <t>2.2.</t>
  </si>
  <si>
    <t>2.3.</t>
  </si>
  <si>
    <t>2.4.</t>
  </si>
  <si>
    <t>2.5.</t>
  </si>
  <si>
    <t>2.6.</t>
  </si>
  <si>
    <t>2.7.</t>
  </si>
  <si>
    <t>Целевые направления</t>
  </si>
  <si>
    <t xml:space="preserve">Энергосбережение и повышение энергетической эффективности </t>
  </si>
  <si>
    <t xml:space="preserve">Создание систем противоаварийной и режимной автоматики </t>
  </si>
  <si>
    <t xml:space="preserve">Создание систем телемеханики  и связи </t>
  </si>
  <si>
    <t xml:space="preserve">Установка устройств регулирования напряжения и компенсации реактивной мощности </t>
  </si>
  <si>
    <t xml:space="preserve">Реновация основного и вспомогательного оборудования  </t>
  </si>
  <si>
    <t xml:space="preserve">Объем средств, запланированных на инновацию </t>
  </si>
  <si>
    <t xml:space="preserve">Мероприятия по антитеррористической защищенности объектов </t>
  </si>
  <si>
    <t xml:space="preserve">Объемы по аварийному запасу </t>
  </si>
  <si>
    <t>Приложение  № 6.2</t>
  </si>
  <si>
    <t>Источник финансирования</t>
  </si>
  <si>
    <t>план*</t>
  </si>
  <si>
    <t>факт**</t>
  </si>
  <si>
    <t>Собственные средства</t>
  </si>
  <si>
    <t>Прибыль, направляемая на инвестиции:</t>
  </si>
  <si>
    <t>1.1.1.</t>
  </si>
  <si>
    <t>в т.ч. инвестиционная составляющая в тарифе</t>
  </si>
  <si>
    <t>1.1.2.</t>
  </si>
  <si>
    <t xml:space="preserve">в т.ч. прибыль со свободного сектора </t>
  </si>
  <si>
    <t>1.1.3.</t>
  </si>
  <si>
    <t>в т.ч. от технологического присоединения (для электросетевых компаний)</t>
  </si>
  <si>
    <t>1.1.3.1.</t>
  </si>
  <si>
    <t>в т.ч. от технологического присоединения генерации</t>
  </si>
  <si>
    <t>1.1.3.2.</t>
  </si>
  <si>
    <t>в т.ч. от технологического присоединения потребителей</t>
  </si>
  <si>
    <t>1.1.4.</t>
  </si>
  <si>
    <t>Прочая прибыль</t>
  </si>
  <si>
    <t>Амортизация</t>
  </si>
  <si>
    <t>1.2.1.</t>
  </si>
  <si>
    <t>Амортизация, учтенная в тарифе</t>
  </si>
  <si>
    <t>1.2.2.</t>
  </si>
  <si>
    <t>Прочая амортизация</t>
  </si>
  <si>
    <t>1.2.3.</t>
  </si>
  <si>
    <t>Недоиспользованная амортизация прошлых лет</t>
  </si>
  <si>
    <t>Возврат НДС</t>
  </si>
  <si>
    <t>Прочие собственные средства</t>
  </si>
  <si>
    <t xml:space="preserve">1.4.1. </t>
  </si>
  <si>
    <t>в т.ч. средства допэмиссии</t>
  </si>
  <si>
    <t>1.5.</t>
  </si>
  <si>
    <t>Привлеченные средства, в т.ч.:</t>
  </si>
  <si>
    <t>Кредиты</t>
  </si>
  <si>
    <t>Облигационные займы</t>
  </si>
  <si>
    <t>Займы организаций</t>
  </si>
  <si>
    <t>Бюджетное финансирование</t>
  </si>
  <si>
    <t>Средства внешних инвесторов</t>
  </si>
  <si>
    <t>Использование лизинга</t>
  </si>
  <si>
    <t>ВСЕГО источников финансирования</t>
  </si>
  <si>
    <t>* план в соответствии с утвержденной инвестиционной программой</t>
  </si>
  <si>
    <t>** накопленным итогом за год</t>
  </si>
  <si>
    <t>Приложение  № 6.3</t>
  </si>
  <si>
    <t>Наименование проекта</t>
  </si>
  <si>
    <t>Ввод мощностей</t>
  </si>
  <si>
    <t>Вывод мощностей</t>
  </si>
  <si>
    <t>МВА</t>
  </si>
  <si>
    <t>км</t>
  </si>
  <si>
    <t>Наименование</t>
  </si>
  <si>
    <t>всего</t>
  </si>
  <si>
    <t>1 кв</t>
  </si>
  <si>
    <t>2 кв</t>
  </si>
  <si>
    <t>3 кв</t>
  </si>
  <si>
    <t>4 кв</t>
  </si>
  <si>
    <t>Приложение  №  7.2</t>
  </si>
  <si>
    <t>Наименование*</t>
  </si>
  <si>
    <t>Плановый объем финансирования, млн. руб.*</t>
  </si>
  <si>
    <t>Фактически профинансировано, млн. руб.</t>
  </si>
  <si>
    <t>Отклонение фактической стоимости работ от плановой стоимости, млн. руб.</t>
  </si>
  <si>
    <t xml:space="preserve">Подстанции </t>
  </si>
  <si>
    <t>Линии электропередачи</t>
  </si>
  <si>
    <t>Иные 
объекты</t>
  </si>
  <si>
    <t>Всего</t>
  </si>
  <si>
    <t>ПИР</t>
  </si>
  <si>
    <t>СМР</t>
  </si>
  <si>
    <t>оборудование и материалы</t>
  </si>
  <si>
    <t>прочие</t>
  </si>
  <si>
    <t>год ввода в эксплуатацию</t>
  </si>
  <si>
    <t>Нормативный срок службы, лет</t>
  </si>
  <si>
    <t>Количество и марка силовых трансформаторов, шт</t>
  </si>
  <si>
    <t>Мощность, МВА</t>
  </si>
  <si>
    <t>год ввода в эксплуа-тацию</t>
  </si>
  <si>
    <t>Тип опор</t>
  </si>
  <si>
    <t>Марка кабеля</t>
  </si>
  <si>
    <t>протяженность, км</t>
  </si>
  <si>
    <t>Приложение  № 8</t>
  </si>
  <si>
    <t>Отчет о вводах/выводах объектов
(представляется ежеквартально)</t>
  </si>
  <si>
    <t>Приложение  № 10</t>
  </si>
  <si>
    <t>Местоположение объекта (субъект РФ, населенный пункт)</t>
  </si>
  <si>
    <t>Тип проекта</t>
  </si>
  <si>
    <t>Вводимая мощность (в том числе прирост)</t>
  </si>
  <si>
    <t>Срок ввода объекта</t>
  </si>
  <si>
    <t>Фактическая стадия реализации проекта на отчётную дату</t>
  </si>
  <si>
    <t>Проектная документация</t>
  </si>
  <si>
    <t>1. Кем, когда принято решение о строительстве объекта (реквизиты документа)</t>
  </si>
  <si>
    <t>2. Кем, когда разработана проектная документация (разработана/не разработана (фактическое состояние), наименование проектной организации, утверждена/не утверждена, год утверждения, реквизиты документа)</t>
  </si>
  <si>
    <t>Землеотвод</t>
  </si>
  <si>
    <t xml:space="preserve"> - наличие землеотвода (кем, когда утверждено, реквизиты документа)</t>
  </si>
  <si>
    <t>Исходно-разрешительная документация</t>
  </si>
  <si>
    <t xml:space="preserve"> - наличие разрешения на строительство (кем, когда выдано, реквизиты документа)</t>
  </si>
  <si>
    <t>Прогнозное/ проектное топливо (основное и резервное)</t>
  </si>
  <si>
    <t>Прогнозный объем потребления топлива</t>
  </si>
  <si>
    <t>Топливообеспечение</t>
  </si>
  <si>
    <t>Технологическое присоединение объекта к электрической сети:</t>
  </si>
  <si>
    <t xml:space="preserve"> - заключение договора на технологическое присоединение (с указанием даты технологического присоединения к электрическим сетям)</t>
  </si>
  <si>
    <t>- разработка схемы выдачи мощности</t>
  </si>
  <si>
    <t>- получение технических условий на технологическое присоединение</t>
  </si>
  <si>
    <t>- договор на реализацию СВМ и график реализации СВМ</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</si>
  <si>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</si>
  <si>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</si>
  <si>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</si>
  <si>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 xml:space="preserve"> - по договорам подряда (в разбивке по каждому подрядчику и по договорам):</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</si>
  <si>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</si>
  <si>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</si>
  <si>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</si>
  <si>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</si>
  <si>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</si>
  <si>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</si>
  <si>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</si>
  <si>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</si>
  <si>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</si>
  <si>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</si>
  <si>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</si>
  <si>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</si>
  <si>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</si>
  <si>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</si>
  <si>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</si>
  <si>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</si>
  <si>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</si>
  <si>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</si>
  <si>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</si>
  <si>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</si>
  <si>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</si>
  <si>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</si>
  <si>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</si>
  <si>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</si>
  <si>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</si>
  <si>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</si>
  <si>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</si>
  <si>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</si>
  <si>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</si>
  <si>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</si>
  <si>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</si>
  <si>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</si>
  <si>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</si>
  <si>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</si>
  <si>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</si>
  <si>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Приложение  № 11.1</t>
  </si>
  <si>
    <t>№ пункта укрупненного сетевого графика</t>
  </si>
  <si>
    <t>Наименование этапов основных работ (с учетом подготовительного периода до начала строительства) по общему сетевому графику *</t>
  </si>
  <si>
    <t>Сроки выполнения задач по укрупненному сетевому графику</t>
  </si>
  <si>
    <t>Процент исполнения работ за весь период (%)</t>
  </si>
  <si>
    <t>Процент выполнения за отчетный период (%)</t>
  </si>
  <si>
    <t>Причины невыполнения</t>
  </si>
  <si>
    <t>Предложения по корректирующим мероприятиям по устранению отставания</t>
  </si>
  <si>
    <t>План</t>
  </si>
  <si>
    <t>Факт</t>
  </si>
  <si>
    <t>начало</t>
  </si>
  <si>
    <t>окончание</t>
  </si>
  <si>
    <t>Предпроектный и проектный этап</t>
  </si>
  <si>
    <t>Получение заявки на ТП</t>
  </si>
  <si>
    <t>Разработка и выдача ТУ на ТП</t>
  </si>
  <si>
    <t>Получение положительного заключения государственной экспертизы на проектную документацию</t>
  </si>
  <si>
    <t>Утверждение проектной документации</t>
  </si>
  <si>
    <t>Разработка рабочей документации</t>
  </si>
  <si>
    <t>Организационный этап</t>
  </si>
  <si>
    <t>Получение правоустанавливающих документов для выделения земельного участка под строительство</t>
  </si>
  <si>
    <t>Сетевое строительство (реконструкция) и пусконаладочные работы</t>
  </si>
  <si>
    <t>Подготовка площадки строительства для подстанций, трассы – для ЛЭП</t>
  </si>
  <si>
    <t>Поставка основного оборудования</t>
  </si>
  <si>
    <t>Монтаж основного оборудования</t>
  </si>
  <si>
    <t>Пусконаладочные работы</t>
  </si>
  <si>
    <t>Завершение строительства</t>
  </si>
  <si>
    <t>Испытания и ввод в эксплуатацию</t>
  </si>
  <si>
    <t xml:space="preserve">Комплексное опробование оборудования </t>
  </si>
  <si>
    <t>Оформление (подписание) актов об осуществлении технологического присоединения к электрическим сетям</t>
  </si>
  <si>
    <t>Приложение  № 12</t>
  </si>
  <si>
    <t>Форма представления показателей финансовой отчетности 
(представляется ежеквартально)</t>
  </si>
  <si>
    <t>Наименование показателя</t>
  </si>
  <si>
    <t xml:space="preserve">Метод учета </t>
  </si>
  <si>
    <t>Выручка</t>
  </si>
  <si>
    <t>Чистая прибыль</t>
  </si>
  <si>
    <t xml:space="preserve">Направления распределения чистой прибыли: </t>
  </si>
  <si>
    <t>дивиденды</t>
  </si>
  <si>
    <t xml:space="preserve">Дебиторская задолженность, в т.ч.: </t>
  </si>
  <si>
    <t xml:space="preserve">    покупатели и заказчики</t>
  </si>
  <si>
    <t xml:space="preserve">    авансы выданные</t>
  </si>
  <si>
    <t>Собственный капитал</t>
  </si>
  <si>
    <t xml:space="preserve">* Заемный капитал (долгосрочные обязательства), в т.ч.: </t>
  </si>
  <si>
    <t>кредиты</t>
  </si>
  <si>
    <t>облигационные займы</t>
  </si>
  <si>
    <t>займы организаций</t>
  </si>
  <si>
    <t xml:space="preserve">прочее </t>
  </si>
  <si>
    <t>Краткосрочные обязательства, в т.ч.:</t>
  </si>
  <si>
    <t xml:space="preserve">кредиты и займы* </t>
  </si>
  <si>
    <t xml:space="preserve">кредиторская задолженность, в т.ч.: </t>
  </si>
  <si>
    <t xml:space="preserve"> по строительству</t>
  </si>
  <si>
    <t>по ремонтам</t>
  </si>
  <si>
    <t>по поставкам топлива</t>
  </si>
  <si>
    <t>Сумма процентов, выплаченых по кредитам и займам</t>
  </si>
  <si>
    <t>Оценка обеспеченности инвестиционных программ</t>
  </si>
  <si>
    <t>Всего потребность в финансировании инвестиционной программы</t>
  </si>
  <si>
    <t>Профинансировано на отчетную дату</t>
  </si>
  <si>
    <t xml:space="preserve">Обеспеченность источниками финансирования </t>
  </si>
  <si>
    <t>Дефицит финансирования</t>
  </si>
  <si>
    <t xml:space="preserve">Оценка кредитного потенциала </t>
  </si>
  <si>
    <t xml:space="preserve">Собственная оценка кредитного потенциала: </t>
  </si>
  <si>
    <t>Пояснения по расчету кредитного потенциала</t>
  </si>
  <si>
    <t>* по кредитам и займам необходимо указать сумму открытых кредитных линий и сумму реально выбранных средств</t>
  </si>
  <si>
    <t>Приложение  № 13</t>
  </si>
  <si>
    <t>Отчет о техническом состоянии объекта
(представляется ежеквартально)</t>
  </si>
  <si>
    <t>№ 
п/п</t>
  </si>
  <si>
    <t>Наименование направления/
проекта 
инвестиционной 
программы</t>
  </si>
  <si>
    <t>Технические характеристики</t>
  </si>
  <si>
    <t>Сроки 
реализации 
проекта</t>
  </si>
  <si>
    <t>Наличие исходно-разрешительной документации</t>
  </si>
  <si>
    <t>мощность, 
 МВА</t>
  </si>
  <si>
    <t>выработка, млн.кВт/ч</t>
  </si>
  <si>
    <t>длина 
ВЛ,
км</t>
  </si>
  <si>
    <t>Год начала
строительства</t>
  </si>
  <si>
    <t>Год ввода в 
эксплуатацию</t>
  </si>
  <si>
    <t>Утвержденная  
проектно-сметная 
документация
(+;-)</t>
  </si>
  <si>
    <t>Заключение 
Главгос
экспертизы 
России (+;-)</t>
  </si>
  <si>
    <t>Оформленный 
в соответствии 
с законо
дательством 
землеотвод (+;-)</t>
  </si>
  <si>
    <t>Разрешение 
на строи
тельство (+;-)</t>
  </si>
  <si>
    <t>ВСЕГО по МРСК Юга</t>
  </si>
  <si>
    <t>технические харрактеристики объектов</t>
  </si>
  <si>
    <t>Новое строительство</t>
  </si>
  <si>
    <t>Энергосбережение и повышение энергетической эффективности</t>
  </si>
  <si>
    <t>Создание систем противоаварийной и режимной автоматики</t>
  </si>
  <si>
    <t>Установка устройств регулирования напряжения и компенсации реактивной мощности</t>
  </si>
  <si>
    <t>Прочие объекты электроэнергетики</t>
  </si>
  <si>
    <t>Прочее новое строительство</t>
  </si>
  <si>
    <t>РЭ</t>
  </si>
  <si>
    <t>Оборудование, не входящее в сметы строек (IT)</t>
  </si>
  <si>
    <t>АЭ</t>
  </si>
  <si>
    <t>ВЭ</t>
  </si>
  <si>
    <t>КЭ</t>
  </si>
  <si>
    <t>ИА</t>
  </si>
  <si>
    <t>Транспортные средства</t>
  </si>
  <si>
    <t>Оборудование, не входящее в сметы строек (приборы,спецоборудование, связь)</t>
  </si>
  <si>
    <t>капитализация %</t>
  </si>
  <si>
    <t>Прочие собственные средства (плата за ТП)</t>
  </si>
  <si>
    <t>Прочие привлеченные средства (авансы по ТП)</t>
  </si>
  <si>
    <t>3. Прохождение проектной документацией государственной экспертизы, утверждение документации (утверждена/не утверждена, наименование ведомства, проводящего экспертизу, когда выдано заключение, реквизиты документа**)</t>
  </si>
  <si>
    <t>ОАО "МРСК Юга"</t>
  </si>
  <si>
    <t>Заключение договора на разработку проектной документации</t>
  </si>
  <si>
    <t>Ввод в эквплуатацию объекта сетевого строительства</t>
  </si>
  <si>
    <t>в млн. руб.</t>
  </si>
  <si>
    <t xml:space="preserve">другое (остаток на накопление) </t>
  </si>
  <si>
    <t>Величина ссудной задолженности (реально выбранных средств)</t>
  </si>
  <si>
    <t>Величина общего лимита соответствующего данной ссудной задолженности</t>
  </si>
  <si>
    <t>Фактически кап.вложений (закрыто актами выполненных работ), млн. руб.</t>
  </si>
  <si>
    <t>Объем финансирования с НДС</t>
  </si>
  <si>
    <t>Освоено 
(закрыто актами 
выполненных работ)
млн.рублей (без НДС)</t>
  </si>
  <si>
    <t>за отчетный 
квартал</t>
  </si>
  <si>
    <t>Введено оформлено актами ввода в эксплуатацию)
млн.рублей (без НДС)</t>
  </si>
  <si>
    <t>Техническое перевооружение и реконструкция</t>
  </si>
  <si>
    <t>Нормативный 
срок службы, 
лет</t>
  </si>
  <si>
    <t>мощность, МВт</t>
  </si>
  <si>
    <t>тепловая энергия, 
Гкал/час</t>
  </si>
  <si>
    <t>+</t>
  </si>
  <si>
    <t>«___»_____________________ 20____ года</t>
  </si>
  <si>
    <t>ИТ</t>
  </si>
  <si>
    <t>Строительство ПС 110/35/6 кВ «Шлюзовая»  с переводом  питания потребителей ПС 35/6кВ «Шлюзовая»  на напряжение 110/35/6 кВ,  переводом питания потребителей   ПС 110/35/6 кВ «Центральная» на новую ПС,  строительством  заходов ВЛ - 110кВ, ВЛ – 35 кВ и  ВЛ – 6 кВ на новую ПС. Реконструкция  ВЛ-35 кВ «Шлюзовая – Романовская"  (в том числе аренда земли и подготовка площадки под строительство)</t>
  </si>
  <si>
    <t>Вина подрядчика</t>
  </si>
  <si>
    <t>Строительство ВЛ 35кВ «К-10-Каменская СХТ», ВЛ -10кВ с реконструкцией ПС 110/35/6 кВ «К-10», ПС 35/10кВ «Каменская СХТ</t>
  </si>
  <si>
    <t>Экономия при торгах</t>
  </si>
  <si>
    <t>Реконструкция ПС 110/10 кВ Р-29 для электроснабжения МУ "Управление водопроводно-канализационного хозяйства г. Ростова-на-Дону"</t>
  </si>
  <si>
    <t>Задержка в оформлении документов</t>
  </si>
  <si>
    <t>Реконструкция ОРУ-100кВ ПС 110/10кВ Н-16 с установкой тр-ра 2</t>
  </si>
  <si>
    <t>Техперевооружение ПС с заменой МВ 6-10 кВ на вакуумные на АС-12, БТ-1, НГ-4, СМ-2, Р-6, Р-10. Р-17, Р-19, Р-31</t>
  </si>
  <si>
    <t>Реконструкция ПС 35/10 кВ "НГ-7" с заменой силовых трансформаторов на 2х6,3 МВА и реконструкция ВЛ-35 кВ "НГ-7 - НЗПМ" (1-й этап)</t>
  </si>
  <si>
    <t>Выполнение работ по ТП</t>
  </si>
  <si>
    <t>Строительство ТП 10/0,4 кВ. Строительство ВЛ 10 кВ от новой ячейки ПС 110//3510 кВ «Чалтырь» до нового ТП 10/0,4 кВ СПК-колхоз им. С.Г.Шаумяна в Мясниковском районе.</t>
  </si>
  <si>
    <t>Реконструкция ВЛ-0,4 кВ от КТП №6, 246, 247, 243, 257, 324, 323, 328, 327, 326 
ст. Раздорская</t>
  </si>
  <si>
    <t>Реконструкция распределительных сетей 0,4-10 кВ в Неклиновском районе Ростовской области (с.Синявское: ТП 4/4,4/5,4/17,4/19, ТП3/8,4/8,4/9,4/10,4/12,4/15 ТП 3/6,3/9,4/2,4/3,4/28,5/3 ВЛ 10 кВ №4,№5,№2 от ПС Синявская)</t>
  </si>
  <si>
    <t>Реконструкция распределительных сетей 0,4-10 кВ в Неклиновском районе Ростовской области (5 населенных пунктах:с.Екатериновка,с.Золотарева, с.Мержаново, с.М-Чулек, с.Курлацкое)</t>
  </si>
  <si>
    <t>Реконструкция распределительных сетей 0,4-10 кВ в Неклиновском районе Ростовской области (с.Николаевка: ТП№102А,111,19,20,209,22,234,234А,235,237,249,46,514,52,521,585,613,85А,78,305 и ВЛ 10 кВ №1/3 от ПС Троицкая-1)</t>
  </si>
  <si>
    <t>% по капитализации</t>
  </si>
  <si>
    <t>Реконструкция ВЛ 0,4кВ от КТП №48,6,32,54,19,3,9,36,14,51 сл.Большекрепинская  Родионово-Несветайского  района Ростовской области</t>
  </si>
  <si>
    <t>Модернизация АИИС КУЭ   Октябрьского района электрических сетей ПО ЗЭС филиала        ОАО «МРСК Юга» − «Ростовэнерго»</t>
  </si>
  <si>
    <t xml:space="preserve">Реконструкция объекта по титулу "Модернизация автоматизированной информационно-измерительной системы коммерческого учета электроэнергии   Аксайского района электрических сетей ПО ЦЭС филиала        ОАО «МРСК Юга» − «Ростовэнерго» </t>
  </si>
  <si>
    <t xml:space="preserve">Реконструкция объекта по титулу "«Модернизация автоматизированной информационно-измерительной системы коммерческого учета электроэнергии  на границе раздела балансовой принадлежности между ПО ЮЗЭС филиала      ОАО «МРСК Юга» − «Ростовэнерго» и МУП "Таганрогэнерго" </t>
  </si>
  <si>
    <t>Реконструкция ПС 110/6 кВ "Восточная" (замена ОД и КЗ на элегазовые выключатели), ПС 110/10-6 кВ "Южная" (замена ОД и КЗ на элегазовые выключатели)</t>
  </si>
  <si>
    <t xml:space="preserve">Электроснабжение административного корпуса по ул. Савушкина, д.6, корп. 6, в Ленинском районе г. Астрахани </t>
  </si>
  <si>
    <t>Реконструкция ВЛ-6/0,4 кВ ф. 3 ПС Октябрьская ЗРУ-6 кВ - ТП 556 - ТП 269</t>
  </si>
  <si>
    <t>Выкуп земельных участков</t>
  </si>
  <si>
    <t>Досрочное выполнение работ подрядчиком</t>
  </si>
  <si>
    <t>Реконструкция ВЛ-0,4 кВ фид. №З от ТП-1522 ВЛ-10 кВ №1 ПС Раковская, в с. Староселье, Михайловского р-на, Волгоградской области</t>
  </si>
  <si>
    <t>Реконструкция устройств РЗА на ПС Молзавод, ВГТЗ-1, Сарепта-1, Строительная, . (ПЭС)</t>
  </si>
  <si>
    <t>Приложение  № 7.1</t>
  </si>
  <si>
    <t>Приложение  № 9</t>
  </si>
  <si>
    <t>от передачи и транзита электроэнергии по сетям</t>
  </si>
  <si>
    <t>от услуг по технологическому присоединению</t>
  </si>
  <si>
    <t>нет</t>
  </si>
  <si>
    <t>не требуется</t>
  </si>
  <si>
    <t>4</t>
  </si>
  <si>
    <t>4.1</t>
  </si>
  <si>
    <t>4.2</t>
  </si>
  <si>
    <t>4.3</t>
  </si>
  <si>
    <t>4.4</t>
  </si>
  <si>
    <t>3.1</t>
  </si>
  <si>
    <t>3.2</t>
  </si>
  <si>
    <t>ит</t>
  </si>
  <si>
    <t xml:space="preserve">1.4.2. </t>
  </si>
  <si>
    <t>Получение разрешения на ввод объекта в эксплуатацию</t>
  </si>
  <si>
    <t>1.1</t>
  </si>
  <si>
    <t>1.2</t>
  </si>
  <si>
    <t>1.3</t>
  </si>
  <si>
    <t>1.4</t>
  </si>
  <si>
    <t>1.6</t>
  </si>
  <si>
    <t>2</t>
  </si>
  <si>
    <t>2.1</t>
  </si>
  <si>
    <t xml:space="preserve">Заключение договора  подряда </t>
  </si>
  <si>
    <t>2.2</t>
  </si>
  <si>
    <t>3.3</t>
  </si>
  <si>
    <t>3.4</t>
  </si>
  <si>
    <t>3.5</t>
  </si>
  <si>
    <t>Проектная мощность</t>
  </si>
  <si>
    <t>Год начала строительства</t>
  </si>
  <si>
    <t>Год окончания строительства</t>
  </si>
  <si>
    <t>полная стоимость строительства</t>
  </si>
  <si>
    <t>Введено мощностей</t>
  </si>
  <si>
    <t>АСТРАХАНЬЭНЕРГО</t>
  </si>
  <si>
    <t>ВОЛГОГРАДЭНЕРГО</t>
  </si>
  <si>
    <t>КАЛМЭНЕРГО</t>
  </si>
  <si>
    <t>РОСТОВЭНЕРГО</t>
  </si>
  <si>
    <t>ИСПОЛНИТЕЛЬНЫЙ АППАРАТ</t>
  </si>
  <si>
    <t>O</t>
  </si>
  <si>
    <t>P</t>
  </si>
  <si>
    <t>Q</t>
  </si>
  <si>
    <t>R</t>
  </si>
  <si>
    <t>S</t>
  </si>
  <si>
    <t>T</t>
  </si>
  <si>
    <t>U</t>
  </si>
  <si>
    <t>______________________(Б.Б. Эбзеев)</t>
  </si>
  <si>
    <t>Реконструкция ЛЭП Койсуг-Р31-Р16-ПП2-Р22 и ЛЭП 110 кВ Р23-Р25-ПП2-Р22 с выносом участка ЛЭП на новую трассу</t>
  </si>
  <si>
    <t>ООО "Северный Стандарт"</t>
  </si>
  <si>
    <t>Сметная стоимость проекта в ценах 1 кв. 2014 года с НДС, млн. руб.</t>
  </si>
  <si>
    <t>объем заключенного договора в ценах 2014 года с НДС, млн. руб.</t>
  </si>
  <si>
    <t>График поставки основного оборудования:</t>
  </si>
  <si>
    <t xml:space="preserve">Генеральный директор </t>
  </si>
  <si>
    <t>Погашение кредиторской задолженности</t>
  </si>
  <si>
    <t>Объем финансирования за 2015 год</t>
  </si>
  <si>
    <t>Реконструкция ПС 110/10 кВ АС10 с заменой трансформаторов на 2х40 МВА для обеспечения электроснабжения аэропорта "Южный"</t>
  </si>
  <si>
    <t>Кабельная линия (110 кВ) и подстанция (110 кВ) "Гвардейская", г. Волгоград, Центральный район, квартал 04_02_010</t>
  </si>
  <si>
    <t>не треб</t>
  </si>
  <si>
    <t>1 кв. 2015 г.</t>
  </si>
  <si>
    <t>2 кв. 2015 г.</t>
  </si>
  <si>
    <t>3 кв. 2015 г.</t>
  </si>
  <si>
    <t>4 кв. 2015 г.</t>
  </si>
  <si>
    <t>2015г.</t>
  </si>
  <si>
    <t>«Реконструкция ПС 110/10 кВ АС-10 с заменой трансформаторов на 2х40 МВА для обеспечения электроснабжения аэропорта «Южный»</t>
  </si>
  <si>
    <t xml:space="preserve"> +</t>
  </si>
  <si>
    <t>переходящий объект</t>
  </si>
  <si>
    <t xml:space="preserve"> - </t>
  </si>
  <si>
    <t>Не требуется</t>
  </si>
  <si>
    <t xml:space="preserve"> -</t>
  </si>
  <si>
    <t>ПС 110/10 кВ Аэропортовская с ЛЭП 110 кВ</t>
  </si>
  <si>
    <t>-</t>
  </si>
  <si>
    <t>Иное (аренда ЗУ)</t>
  </si>
  <si>
    <t>Строительство ПС 110/10 кВ "Городская-4" с питающими ВЛ 110 кВ.</t>
  </si>
  <si>
    <t>Изменение срока реализации объекта</t>
  </si>
  <si>
    <t>Строительство ПС 110/10 кВ АС-16 с тр-рами 2х25 МВА для электроснабжения п. Рассвет, п. Красный Колос, п.Золотой Колос», строительство 2ц. ВЛ 110 кВ (ориентировочной протяженностью 5 км) с подключением в ВЛ 110 кВ Р40-АС-12</t>
  </si>
  <si>
    <t>Кабельная линия (110 кВ) и подстанция (110кВ) "Гвардейская", г. Волгоград, Центральный район, квартал 04_02_010</t>
  </si>
  <si>
    <t>Строительство ПС 110/10 кВ Спортивная с КВЛ 110 кВ Койсуг - Спортивная - Р-4</t>
  </si>
  <si>
    <t>Реконструкция участка ВЛ-110 кВ № 8 оп. №№ 1 - 86 с заменой провода ПО "Правобережные электрические сети" филиала ОАО "МРСК Юга" - "Волгоградэнерго"</t>
  </si>
  <si>
    <t>Реконструкция ВЛ-110 кВ №446 "Лемешкино - Жирновская" ПО "Камышинские электрические сети"</t>
  </si>
  <si>
    <t>Реконструкция ВЛ-110кВ №3, Развилка-2, замена провода производственного отделения «Правобережные электрические сети»</t>
  </si>
  <si>
    <t>«Реконструкция участка от опоры № 41 до опоры № 50 ВЛ-110 кВ Волжская ТЭЦ-2 – Волжская № 1 с отпайками (ВЛ-110 кВ № 203) с заменой  опор и провода на большее сечение производственного отделения «Левобережные электрические сети» филиала ОАО "МРСК Юга" - "Волгоградэнерго"</t>
  </si>
  <si>
    <t xml:space="preserve">Реконструкция ВЛ-35кВ "Ельшанка-2" с реконструкцией ПС 35/6кВ "Дар-Гора 35" и ПС 110/35/6кВ "Советская" производственного отделения "Правобережные электрические сети". </t>
  </si>
  <si>
    <t>Техперевооружение  ВЛ 35 кВ БТ2-БТ4-Р39 по левобережной зоне г.Ростова-на-Дону</t>
  </si>
  <si>
    <t>Замена аккумуляторной батареи с зарядно-подзарядным агрегатом на ПС 110/35/10 кВ "Малые Дербеты"</t>
  </si>
  <si>
    <t xml:space="preserve"> + </t>
  </si>
  <si>
    <t>Замена аккумуляторной батареи с зарядно-подзарядным агрегатом на ПС 110/10 кВ "Сарул"»</t>
  </si>
  <si>
    <t>Реконструкция ОРУ 10 кВ на ПС 110/35/10 кВ "Элиста - Западная"</t>
  </si>
  <si>
    <t>Выдача мощности ГПЭС в с. Оля</t>
  </si>
  <si>
    <t>Реконструкция ПС 35-110 кВ с установкой электромагнитной и механической блокировок</t>
  </si>
  <si>
    <t>Реконструкция  ПС 110/35/6 Лесная-Новая с заменой трансформатора ТМ-630/6/0,23 ДК-4-6 со схемой соединений Y/Y-0 на трансформатор ТМ-630/6/0,23 со схемой соединений Y/∆-11, Реконструкция  ПС 35/6 Трусовская с заменой ТДК-1-6, ТДК-2-6 - трансформаторов  со схемой соединений Y/Y-0 на трансформаторы со схемой соединений Y/∆-11</t>
  </si>
  <si>
    <t>ПС 110/6кВ "Спортивная" с реконструкций РУ-6 кВ (ПЭС)</t>
  </si>
  <si>
    <t>Реконструкция ПС 110/10 кВ "Городская-2" с установкой дополнительного трансформатора 40 МВА</t>
  </si>
  <si>
    <t>«Установка ЗРПГ 110 кВ на ПС 110/10 кВ Мокрая Ольховка для плавки гололеда на проводах ВЛ 110 кВ № 419 ПО «Камышинские электрические сети» филиала ОАО «МРСК Юга» - «Волгоградэнерго»</t>
  </si>
  <si>
    <t>«Установка ЗРПГ 110 кВ на ПС 110/10 кВ Городская для плавки гололеда на проводах ВЛ 110 кВ № 425, ВЛ 110 кВ № 426 ПО «Камышинские электрические сети» филиала ОАО «МРСК Юга» - «Волгоградэнерго»</t>
  </si>
  <si>
    <t>«Установка ЗРПГ 110 кВ на ПС 110/10 кВ Северная для плавки гололеда на проводах ВЛ 110 кВ № 427, ВЛ 110 кВ № 428 ПО «Камышинские электрические сети» филиала ОАО «МРСК Юга» - «Волгоградэнерго»</t>
  </si>
  <si>
    <t>Реконструкция ПС 110/6 кВ Заводская с установкой дополнительных линейных ячеек 6 кВ для технологического присоединения электропринимающих устройств ООО "АрчедаЦемент"</t>
  </si>
  <si>
    <t xml:space="preserve"> ПС 110/6 кВ «Фестивальная». Установка линейной ячейки 6 кВ  на III секции шин 6 кВ и комплектация ячейки 6 кВ №36 (для технологического присоединения потребителя МУПП ВМЭС) ПО Правобережные электрические сети</t>
  </si>
  <si>
    <t>Замена трансформаторов тока типа ТВЛМ-10 в ячейке 10 кВ №19 ПС 110/35/10 кВ "Микрорайон" на трансформаторы тока класса 0,5S/10Р с большим Ктт.</t>
  </si>
  <si>
    <t>Замена трансформаторов тока типа ТЛМ-10 200/5 в ячейке 6 кВ №35 ПС 110/6 кВ "Фестивальная" на трансформаторы тока класса точности 0,5S с большим Ктт.</t>
  </si>
  <si>
    <t>Замена трансформаторов тока типа ТЛМ-10-1-1 У1, 200/5 в линейных ячейках 10 кВ №5 и №6 ПС 110/35/10 кВ "Новая Паника" на трансформаторы тока ТЛМ СЭЩ-10, 75/5 класса точности 0,5S .</t>
  </si>
  <si>
    <t xml:space="preserve">Замена трансформаторов тока (ТЛМ-10 Ктт=150/5) в ячейке 10 кВ №2 ПС 110/10 кВ "Степная" на трансформаторы тока с Ктт=200/5. Произвести замену существующих трансформаторов тока в КРН-77 на трансформаторы тока с Ктт=150/5. Произвсети замену существующих реле защиты в КРН-77 на реле РТ-40/10 и РСВ-13. </t>
  </si>
  <si>
    <t>Замена трансформаторов тока 400/5 в ячейке 6 кВ №28 ПС 110/35/6 кВ "ТДН" на трансформаторы тока класса точности 0,5S с Ктт=600/5.</t>
  </si>
  <si>
    <t>ПС 110 кВ Сибирь-Гора. Замена трансформаторов тока с Ктт 600/5 в ячейке 6 кВ  №25  (хозспособ). ПО ПЭС.</t>
  </si>
  <si>
    <t>Установка дополнительной ячейки 10 кВ на ПС 110/10 кВ "Березовская" с вакуумным выключателем</t>
  </si>
  <si>
    <t>Замена трансформаторов тока 600/5 в ячейке 6 кВ №36 ПС 110/6 кВ "Спортивная" на трансформаторы тока класса точности 0,5S с большим Ктт.</t>
  </si>
  <si>
    <t>Замена трансформаторов тока 400/5 в ячейке 10 кВ №25 ПС 110/10 кВ "Развилка-1" на трансформаторы тока класса точности 0,5S с  большим Ктт.</t>
  </si>
  <si>
    <t>Замена трансформаторов тока типа ТПЛМ-10 400/5 в ячейках 6 кВ №26 и №63 ПС 110/6 кВ "Пионерская" на трансформаторы тока класса точности 0,5S с большим Ктт.</t>
  </si>
  <si>
    <t>Замена трансформаторов тока с Ктт 400/5 в ячейках 6 кВ №11, №12 ПС 110/35/6 кВ "Советская"  на трансформаторы тока с большим Ктт.</t>
  </si>
  <si>
    <t>Установка вакуумного выключателя 6 кВ в резервной ячейке № 30 на ПС 110/35/6 кВ "ТДН"</t>
  </si>
  <si>
    <t>Замена трансформаторов тока типа  ТОЛ-10-1 У1 100/5 кл. 0,5 на трансформаторы тока типа ТОЛ-10 300/5 кл. 0,5 S в линейной ячейке 6 кВ №202 ПС 110/6 к "Заводская". Замена трансформаторов тока типа ТВЛ-10, 1000/5 кл. 0,5 на трансформаторы тока типа ТОЛ-10 300/5 кл. 0,5S в линейной ячейке 6 кВ №311 ПС 110/6 кВ "Заводская" .</t>
  </si>
  <si>
    <t>Замена трансформаторов тока в ячейке 6 кВ №13 ПС 110/6 кВ "Олимпийская" и ячейке 6 кВ №30 ПС 110/6 кВ "Олимпийская" на трансформаторы тока с Ктт 600/5 класса точности 0,5S. Дополнительно ячейку 6 кВ №30 ПС 110/6 кВ "Олимпийская" доукомплектовать трансформатором тока нулевой последовательности.</t>
  </si>
  <si>
    <t>ПС 110/6/10 кВ «Райгород-2». Замена силовых трансформаторов Т-1 и Т-2 на трансформаторы большей мощности с реконструкцией ОРУ-110 кВ и ЗРУ-6/10 кВ ПО Волгоградские электрические сети (1 пусковой комплекс)</t>
  </si>
  <si>
    <t>Реконструкция ПС 110/10 кВ  "Городская-2" с установкой дополнительной ячейки 10 кВ (для технологического присоединения газопоршневых установок ООО "Овощевод")</t>
  </si>
  <si>
    <t xml:space="preserve"> ПС 110/6 кв Цементная. Замена силовых трансформаторов 110/6 кВ Т-1, Т-2 мощностью 20 МВА на большую мощность ПО "Михайловские электрические сети"</t>
  </si>
  <si>
    <t>ПС 110/10 кВ «Михайловская». Замена дугогасящего реактора 2 с.ш. 10 кВ на ДГК и установка ДГК на 1 с.ш. 10 кВ ПС 110/10 кВ «Михайловская» ПО «Михайловские электрические сети»</t>
  </si>
  <si>
    <t>Замена трансформаторов тока типа ТЛМ-10 300/5 в ячейке 10 кВ №8  ПС 110/10 кВ "Сарепта-2" на трансформаторы тока   с большим Ктт</t>
  </si>
  <si>
    <t>Замена трансформаторов тока   400/5 в ячейке 6 кВ №72 ПС 110/6 кВ "Центральная" на трансформаторы тока класса точности 0,5S с большим Ктт.</t>
  </si>
  <si>
    <t>ПС Новоаннинская. Реконструкция с установкой в  в ячейке 10 кВ №1  вакуумного выключателя, трансформаторов тока, в ячейке 10 кВ №18  заменой трансформаторов тока, ПО УЭС.</t>
  </si>
  <si>
    <t>Техническое перевооружене ячейки на 4 с.ш. ПС 110/35/10 кВ "Чалтырь", перевод питания ВЛ-10 кВ №1 на 4 с.ш. ПС 110/35/10 кВ "Чалтырь"</t>
  </si>
  <si>
    <t>СВ - 105,5;   СВ - 95,3</t>
  </si>
  <si>
    <t>АС 70/11</t>
  </si>
  <si>
    <t>Техническое перевооружение ПС 110/6 кВ "Т-17" с заменой масляных выключателей на вакуумные в резервных ячейках 6 кВ № 1 и № 4. (ФГАО "ЮФУ")</t>
  </si>
  <si>
    <t>Тех. перевооружение ПС 110/6 кВ «Т-13» с установкой 2-х линейных ячеек, строительство РП 6 кВ, строительство КЛ 6 кВ (L=6,6 км), строительство ТП 6/0,4 кВ с трансформатором 400 кВА</t>
  </si>
  <si>
    <t>Техническое перевооружение ПС 110/35/6кВ Екатериновская с установкой линейных ячеек в РУ-6кВ для электроснабжения промежуточной перекачивающей станции «Екатериновская» продуктопровода «Юг», заявитель ООО «Приволжские магистральные нефтепроводы»»</t>
  </si>
  <si>
    <t>Техперевооружение ПС 110/10/6кВ Р-35 для подключения КЛ 10кВ 
 ПС Р35-РП10 кВ для электроснабжения 5 и 6 микрорайонов жилого района Левенцовский</t>
  </si>
  <si>
    <t>Реконструкция ПС 110/35/6 кВ Ш-44 с заменой 2-х ячеек 6 кВ для технологического присоединения  ООО "Завод ТЕХНО"</t>
  </si>
  <si>
    <t>Модернизация ПС 110/35/10 кВ "Дарагановская" с установкой линейной ячейки 10 кВ (УКС г.Таганрог)</t>
  </si>
  <si>
    <t>Реконструкция ПС 110/35/10 кВ А-12 (Доэлектросталь)</t>
  </si>
  <si>
    <t>Реконструкция ПС 110/35/10 кВ "ГОК" с установкой дополнительных линейных ячеек КРУН с вакуумными выключателями (для технологического присоединения Донстар)</t>
  </si>
  <si>
    <t>Реконструкция ПС"А-5","НС-1","ЗР-13","КГ-4", "Егорлыкская","Е-11" ПО ЮЭС с заменой МВ-10кВ на ВВ-10кВ (54шт)</t>
  </si>
  <si>
    <t>переходящий объект;% по капитализации</t>
  </si>
  <si>
    <t>Техническое перевооружение  ПС Р-31 для обеспечения  электроснабжения ООО « Ростовский универсальный порт</t>
  </si>
  <si>
    <t>Реконструкция ОРУ 110 кВ ПС 110/10 кВ “Самбек”</t>
  </si>
  <si>
    <t xml:space="preserve"> Реконструкции ПС 110/35/10 кВ «Орловская», с заменой КРУН-10 кВ</t>
  </si>
  <si>
    <t>Реконструкция объекта по титулу "Установка двух линейных ячеек 6 кВ на ПС 110/10/6 кВ Р-5" (ОАО "Донэнерго")</t>
  </si>
  <si>
    <t>Изменение объемов выполненных работ</t>
  </si>
  <si>
    <t>Реконструкция ОРУ 110кВ ПС 110/6 кВ С-2 с заменой ошиновки 110 кВ для ТП Гардиан Стекло</t>
  </si>
  <si>
    <t>Реконструкция ОРУ-110кВ ПС-110/35/27,5/10кВ Ш-14; ПС110/10кВ Ш-47  (для ТП ЕВРАЗ ЮЖНЫЙ СТАН)</t>
  </si>
  <si>
    <t>Реконструкция ПС 110/35/10кВ Черкассы, реконструкция участков ВЛ-110кВ Цимлянская ГЭС – Центральная – Цимлянская – Искра – Черкассы</t>
  </si>
  <si>
    <t>Техническое перевооружене ПС 110/35/10 кВ "Верхнесвечниковская", замена аккумуляторной батареи, щита постоянного тока с заменой ВАЗП</t>
  </si>
  <si>
    <t>Реконструкция ПС 110/10 кВ АС-10 в части установки линейной ячейки 10 кВ для строительства аэропортного комплекса "Южный", расположенный по адресу: Российская Федерация, Ростовская область, р-н Аксайский, п. Грушевский, балка Чебатарева</t>
  </si>
  <si>
    <t xml:space="preserve">ПС35/16 кВ "НС-2".Установка двух трансформаторов тока и релейной защиты в линейной ячейке № 3 и № 16 (для технологического присоединения МУП "Производственное управление Водопроводно-канализационного хозяйства") </t>
  </si>
  <si>
    <t>Реконструкция ПС 35/6 кВ БТ-4 с заменой силовых трансформаторов и лиекйных ячеек  (для ТП ООО"АкваИнвестПроект")</t>
  </si>
  <si>
    <t>Реконструкция линейной ячейки №503 на ПС 35/6 кВ "БГ-5" (для ТП ООО "Победа")</t>
  </si>
  <si>
    <t>Реконструкция устройства РЗА и каналов связи ПС 110/35/10 кВ "ГОК" (для ТП ОАО "Астон")</t>
  </si>
  <si>
    <t>Реконструкция ПС 35/10кВ Б-Салы с заменой трансформаторов (ЮЗЭС)</t>
  </si>
  <si>
    <t>Техперевооружение ПС 35/10 кВ "Т-14" г.Таганрог</t>
  </si>
  <si>
    <t>Заходы ВЛ-110 кВ "Развилка-2" на ПС 220/110/10/6 кВ "Садовая" ПО "Правобережные электрические сети" филиала ОАО "МРСК Юга" - "Волгоградэнерго"</t>
  </si>
  <si>
    <t>Разработка схемы и программы перспективного развития электрических сетей филиала ОАО "МРСК Юга" - "Волгоградэнерго" на период 2013-2017 гг с перспективой до 2022 года</t>
  </si>
  <si>
    <t>Строительство двух ВЛ 110кВ отпайками от разных цепей ВЛ110кВ "НГРЭС-С2 1и2 цепь"до проектируеиой ПС 110/10кВ "Гардиан Стекло"</t>
  </si>
  <si>
    <t>Строительство ВЛ -35 кВ «Виноградная-Потаповская» с реконструкцией ОРУ-35 кВ ПС «Виноградная» и ПС «Потаповская</t>
  </si>
  <si>
    <t>Строительство кольцующей ВЛ 10 кВ между ВЛ 10 кВ №1 ПС 110/35/10 кВ "Чалтырь" и ВЛ 10 кВ №2935 ПС 110/10 кВ "Р-29" (СНТ "Салют")</t>
  </si>
  <si>
    <t>«Реконструкция  ВЛ  35 кВ «Сулин-Волошино» от опоры №17 до опоры №44 с выносом участка ВЛ 35 кВ с территории Украины».</t>
  </si>
  <si>
    <t>изменение объемов выполненных работ ; % по капитализации</t>
  </si>
  <si>
    <t>Объекты технологического присоединения, реализуемые по стандартизированным ставкам 2015 год</t>
  </si>
  <si>
    <t>Реконструкция распределительной сети 110кВ, прилегающей к ГТУ ТЭЦ в г.Знаменске</t>
  </si>
  <si>
    <t>Строительство ЛЭП 110 кВ от ВЛ 110 кВ «Рассвет-Резиновая с отпайкой на ПС Стройиндустрия» (№121) и от ВЛ 110 кВ «Рассвет-Лесная с отпайками» (№122) для электроснабжения проектируемой ПС 110/10 кВ</t>
  </si>
  <si>
    <t>Строительство КЛ 10 кВ и установка двух линейных ячеек на ПС 110/35/10 кВ Советская для электроснабжения Испытательного комплекса, Ахтубинский р-н, Астраханская область</t>
  </si>
  <si>
    <t>Строительство двух КЛ-6 кВ для электроснабжения стадиона "Центральный", ул. Латышева, д. 3, Ленинский р-н, г. Астрахань</t>
  </si>
  <si>
    <t>Строительство воздушного ответвления ВЛ 10 кВ от опоры №11 ВЛ 10 кВ "Земснаряд" ПС 35/10 кВ "Каспийская 1"' (ФГКУ "Пограничное управление Федеральной службы безопасности Российской Федерации по Республике Калмыкия и Астраханской области")</t>
  </si>
  <si>
    <t>Строительство ВЛ-10 кВ отпайкой от ВЛ-10 кВ №2 ПС 35/10 кВ «Чайка», КТП 10/0,4 кВ для электроснабжения дачного некоммерческого партнерства «Дубрава», расположенного в Волгоградской области, Среднеахтубинский район, ДНП «Дубрава», Среднеахтубинский РЭС</t>
  </si>
  <si>
    <t>Строительство ЛЭП-6 кВ и установка КТП-6/0,4 кВ для электроснабжения магазина по ул. Гоголя/ ул. Генерала Епишева, Советский р-н, г. Астрахань.</t>
  </si>
  <si>
    <t>Строительство ВЛ-6 кВ и установка 2КТП-6/0,4 кВ, ф. 5 и ф. 18 ПС 35/6 кВ Началово для электроснабжения группы жилых домов в мкр. Победы, д. 1 А, с. Началово, Приволжский р-н, Астраханская обл.</t>
  </si>
  <si>
    <t>ЛЭП-0,4 кВ для электроснабжения насосной станции в истоке р. Кутум, Кировский район, г. Астрахань</t>
  </si>
  <si>
    <t>Строительство РП-6 кВ на ПС 110/35/6 кВ  Т-11 г. Таганрог Ростовской области</t>
  </si>
  <si>
    <t>выполнение работ по ТП</t>
  </si>
  <si>
    <t>Модернизация ячеек на ПС Ш-34 для подключения ООО"Евродон-Юг"</t>
  </si>
  <si>
    <t>Модернизация ячеек на ПС  Ш-11 для подключения ООО"Евродон-Юг"</t>
  </si>
  <si>
    <t>Модернизация ПС 110/6/6 кВ БТ-3 с дооборудованием линейной ячейки 6 кВ для электроснабжения жилого коттеджного поселка ЖСК "Березовая роща"</t>
  </si>
  <si>
    <t>Объекты технологического присоединения реализуемые по стандартизированным ставкам 2015 год</t>
  </si>
  <si>
    <t>Установка 2КТП 6/0,4 кВдля электроснабжения многоквартирного жилого дома по ул. Пугачева/ул. Фиолетова, 8/32, г.Астрахань</t>
  </si>
  <si>
    <t>Электроснабжение Центра коммутации сотовой связи по ул. Набережная 1-го Мая/ ул. Шаумяна, д.75/48, литер А, помещение 1, Кировский р-н, г.Астрахань</t>
  </si>
  <si>
    <t>Электроснабжение насосной станции в истоке р. Кутум, Кировский район, г. Астрахань</t>
  </si>
  <si>
    <t>Установка 2КТП-6/0,4 кВ для электроснабжения 4-х секционного многоэтажного жилого дома в микрорайоне «Западный – 2», Трусовский р-н, г. Астрахань.</t>
  </si>
  <si>
    <t>Установка КТП-10/0,4 кВ для электроснабжения детского сада по ул. Юбилейная д. 48, с. Байбек, Красноярский р-н., Астраханская обл.</t>
  </si>
  <si>
    <t>Электроснабжение производственной базы по ул. 3-я Рыбацкая, д. 41, г. Астрахань</t>
  </si>
  <si>
    <t>Стр-во в оз отв ВЛ10кВ от оп7 отп на абон ВЛ10кВЗАОАгат ВЛ10кВНефтераз ПС110/35/10кВКасп1(АдминЛагРМО)</t>
  </si>
  <si>
    <t>Стр-во КТП10/0,4кВ 400кВа по ВЛ10кВНефтеразведка (АдминЛагРМО)</t>
  </si>
  <si>
    <t>Стр-во КТП 10/04кВ-400кВА для эл/снабжения изолятора временного содержания в г. Лагань (заявитель МВД)</t>
  </si>
  <si>
    <t>Строительство ВЛ-10 кВ для заявителей не льготной категории граждан 2015 г.</t>
  </si>
  <si>
    <t>Установка КТП-6/0,4 кВ для электроснабжения 3-этажного 36-квартирного дома в микрорайоне Лесной,1, с. Началово, Астраханская область.</t>
  </si>
  <si>
    <t>«Электроснабжение придорожного комплекса расположенного по адресу: Волгоградской область, Городищенский район, территория Администрации Котлубанского сельского поселения». Отпайка от ВЛ-10 кВ №5 ПС 110/10 кВ «Котлубань», КТП 10/0,4 кВ и ВЛ-0,4 кВ.</t>
  </si>
  <si>
    <t>Стр-во ВЛ-0,4кВ "ФОК" от ЗТП-10/0,4кВ №18/250кВа "Акугинова по ВЛ-10кВ "ПМК-9" от ПС 35/10кВ "Троицкая"</t>
  </si>
  <si>
    <t>Стр-во возд.отв. ВЛ0,4 от опоры№5 ВЛ0,4кВ ф1 ЗТП№14/100кВа ВЛ-10кВМикр-н ПСКасп-2(Минзем)</t>
  </si>
  <si>
    <t>Строительство ВЛ-0.4 кВ для заявителей не льготной категории граждан 2015 г.</t>
  </si>
  <si>
    <t>ВЛИ-0,38 кВ от РУ-0,4 кВ проектируемой КТП 10/0,4 кВ для электроснабжения 3-х этажного 24-квартирного жилого дома по ул. Школьная, д. 40В, с. Икряное, Икрянинский р-н, Астраханская обл.</t>
  </si>
  <si>
    <t>«Строительство ВЛИ-0,4 кВ от РУ-0,4 кВ ТП-30 по ВЛ-6 кВ №8 ПС 35/6  кВ «ВЗС» для электроснабжения здания детского садика, расположенного в Волгоградской области, Среднеахтубинский район, с. Верхнепогромное, ул. Центральная, дом 26, Волжский РЭС» (34-2-14-00182021).</t>
  </si>
  <si>
    <t>Электроснабжение гостевого дома в Калачевском участковом лесничестве участок 20, выделы 7,12,Калачевского района, Волгоградской области.</t>
  </si>
  <si>
    <t>«Электроснабжение подсобного помещения прудового хозяйства, расположенного на территории Садовского сельского поселения в Быковском районе Волгоградской области». Отпайка от ВЛ-10 кВ №3 ПС 110/10 кВ Коммуна с установкой КТП 10/0,4 кВ  и ВЛ-0,4 кВ.</t>
  </si>
  <si>
    <t>Электроснабжение строительной площадки и жилого дома, расположенных в Волгоградской области, Калачевского района, СНТ «Ветерок», ул. Веселая, участок №4 и ул. Южная, д. №178</t>
  </si>
  <si>
    <t xml:space="preserve"> «Строительство ВЛ-10 кВ от ВЛ-10 кВ ПС-110/10 кВ «АС-1» для электроснабжения ФГБОУ ВПО «Ростовский государственный строительный университет». </t>
  </si>
  <si>
    <t>КТП (ВВ)160/10/0,4</t>
  </si>
  <si>
    <t>Реконструкция ВЛ 10 кВ №1005 от ПС АС-10 для электроснабжения объектов строительства аэропортового комплекса «Южный»(г. Ростов-на-Дону)  Аксайского района,  Ростовской области</t>
  </si>
  <si>
    <t>выполнение работ по ТП; % по капитализации</t>
  </si>
  <si>
    <t>Строительство ВЛ-0,4 кВ для заявителей не льготной категории граждан 2015 г.</t>
  </si>
  <si>
    <t>Стр-во лин. отв. ВЛ - 0,22 кВ от оп №38 по ВЛ 0,4 кВ Ф №1 от ЗТП №24/250 кВа по ВЛ 10 кВ ПМК-9 ПС Троицкая (Чуров С А)</t>
  </si>
  <si>
    <t>Строительство ВЛ 0,4 кВ 2015 год</t>
  </si>
  <si>
    <t>Строительство ВЛИ-0,23 кВ от РУ0,4 кВ ТП №128 по ВЛ-10 кВ №6 ПС 110/10 кВ "Суходол" для электроснабжения (система телеиетрии ГРП) шкафа управления, расположенного в Волгоградской области,  район, х.Кочетково, Среднеахтубинский  РЭС</t>
  </si>
  <si>
    <t>Строительство ВЛ 0,4 кВ для подключения потребителей льготной категории в 2015 году</t>
  </si>
  <si>
    <t>Строительство ВЛ-0,4кВ от ТП-140 по ВЛ-10 кВ №2 ПС 35/10 кВ «Коневод» для электроснабжения детского сада на 40 мест в х. Свободный, Целинского района, Ростовской области, заявитель МБОУ Майская ООШ № 10</t>
  </si>
  <si>
    <t>СИП</t>
  </si>
  <si>
    <t xml:space="preserve">Строительство  участка ВЛИ-0,4кВ от опоры №1В ВЛ-0,4 кВ №3 КТП 1523/100 кВА  по ВЛ-10 кВ №5 ПС 35/10 кВ  «Антоновская» для присоединения  станции сотовой связи №61-0785  ОАО "Мобильные ТелеСистемы". Цимлянский район, х.Антонов, ул.Центральная, д.22А. </t>
  </si>
  <si>
    <t>Строительство участка ВЛ-0,4кВ от опоры №1/4 ВЛ-0,4кВ №3 КТП-8470/250кВА по ВЛ-6 кВ №14 ПС 35/6 кВ "Романовская" для присоединения полигона твердых бытовых отходов ОАО "Жилищно-коммунальное хозяйство Волгодонского района</t>
  </si>
  <si>
    <t>Строительство ВЛ 0,4кВ от КТП 7401/250кВА по ВЛ-10кВ №11 ПС 35/10кВ "Николаевская" для присоединения детского сада на 50 мест</t>
  </si>
  <si>
    <t>Строительство ВЛ-0,4кВ от КТП 10/0,4 кВ №81 по ВЛ-10кВ №4 ПС 35/10кВ "Куйбышево-1"(Мобильные телесистемы)</t>
  </si>
  <si>
    <t>Строительство участка ВЛ-0,4кВ от КТП 10/0,4кВ №81 по ВЛ-10кВ №4 ПС 35/10кВ "Куйбышево-1" до границы</t>
  </si>
  <si>
    <t>Строительство КЛ-6 кВ от ПС 110/10/6 кВ Р-26  для электроснабжения административного здания по пер. Машиностроительный, д. 9 б  в  г. Ростове-на-Дону.</t>
  </si>
  <si>
    <t>Строительство 2-х кабельных линий 10 кВ длиной по 0,8 км, от 2-х ячеек ЗРУ 10 кВ ПС «А-26» (ООО «Ростшампанкомбинат») х.Новоалександровка Азовского района Ростовской области</t>
  </si>
  <si>
    <t>СтроительствоКЛ-6 кВ от ТП-6/0,4№80 доТП-6/0,4 кВ№49.Установка второго трансформатора вТП-6/0,4кВ№49. Установка линейной ячейки 6 кВ в РУ 6 кВ ТП 6 кВ №80 (Роддом)</t>
  </si>
  <si>
    <t>«Строительство 2-х КЛ-10кВ от РП10 кВ «Левенцовка-2»  для электроснабжения  Административного здания УГИБДД  ГУВД  Ростовской области по ул. Доватора, 154а  в  г. Ростове-на-Дону».</t>
  </si>
  <si>
    <t>Строительство ТП 6/0,4 кВ от опоры №2/36 ВЛ-6 кВ №1 ПС "НС-12" для присоединения свинарника Калашниковой И.В.</t>
  </si>
  <si>
    <t>Замена автоматического выключателя  для технологического присоединения  здания №1 МО Красновское сельское поселение, в х.Верхний Митякин , Тарасовского  района, Ростовской области</t>
  </si>
  <si>
    <t>Реконструкция ВЛ-10 кВ в связи с пересечением проектируемой железной дороги в Новоаннинском районе</t>
  </si>
  <si>
    <t>Техническое перевооружение ВЛ 10 кВ № 1 ПС Чалтырь  (Установка реклоузеров)</t>
  </si>
  <si>
    <t>Реконструкция ВЛ-6 кВ № 10 ПС Т-5 на участке между ТП №28-ТП№933 (ООО Агентство-экспедиторская фирма "Коммерческий центр)</t>
  </si>
  <si>
    <t>Реконструкция электрических сетей 0,4-10 кВ в х. Красное Знамя Веселовского района</t>
  </si>
  <si>
    <t>Реконструкция электрических сетей 0.4-10 кВ в х. Красный Десант Неклиновского района</t>
  </si>
  <si>
    <t>Реконструкция электрических сетей 0.4-10 кВ в х.М.Балабинка Семикаракорского района</t>
  </si>
  <si>
    <t>Реконструкция участка ВЛ-10 кВ «ф. Мир» и ВЛ-0,4 кВ с КТП 10/0,4 кВ №32 в х. Павлёнков Родионово-Несветайского района</t>
  </si>
  <si>
    <t>Техническое перевооружение ТП-58 по ВЛ-10 кВ №16 ПС 220/110/10 кВ "Сальская" для осуществления технологического присоединения объекта розничной торговли в г. Сальске, Сальского района, Ростовской области, заявитель Филоненко Ю.С.</t>
  </si>
  <si>
    <t>Реконструкция участка ВЛ-10 кВ «ф. Мир» и ВЛ-0,4 кВ с КТП 10/0,4 кВ №136 в х. Поповка Родионово-Несветайского района</t>
  </si>
  <si>
    <t>Реконструкция распределительных сетей в п. Кетченеры с заменой провода ВЛ 0,4 кВ на СИП</t>
  </si>
  <si>
    <t>Реконструкция ВЛ-0,4кВ в п.Салын-Тугтун (замена голого провода ВЛ-0,4 на СИП)</t>
  </si>
  <si>
    <t>Реконструкция ВЛ 0,4 кВ в селах: Зеленый остров, Сорочье Казенный бугор, Коровье, Менешау, Блиново Астраханской области (от КТП фидеров 14, 27 ПС Володаровка, фидер 7 ПС Мултаново)</t>
  </si>
  <si>
    <t>Реконструкция ВЛ-0,4 кВ в с.Старокучергановка Наримановского района Астраханской области (от КТП-428,21,22,23 фидера 5 ПС Октябрьская</t>
  </si>
  <si>
    <t>Реконструкция ВЛ-0,4 кВ от КТП 10/0,4 кВ № 211 по ВЛ-10кВ № 1 ПС "Вешенская 1" с выносом КТП</t>
  </si>
  <si>
    <t>"Реконструкция ВЛ 0,4 кВ в с.Пешково Азовского района Ростовской области"</t>
  </si>
  <si>
    <t>«Реконструкция участка ВЛ-0,4кВ в пролетах опор № 77-13÷№77-16 КТП-10/0,4кВ № 77 для создания технологической возможности подключения жилого дома заявителя Клименко И. Д., станица Кировская, Кагальницкий район Ростовская область»</t>
  </si>
  <si>
    <t>Реконструкция двухцепного участка совместного подвеса  
ВЛ 110 кВ Синявская-Самбек (на участке опор 105-112) и ВЛ 110 кВ Самбек-Т10 (на участке опор 1-8)</t>
  </si>
  <si>
    <t xml:space="preserve">Реконструкция ВЛ 0,4-10кВ х.Ленин Б.Калитвинского района Ростовской области </t>
  </si>
  <si>
    <t>Реконструкция ВЛ 0,4 кВ и КТП 6/0,4 кВ   х. Калинин</t>
  </si>
  <si>
    <t>Реконструкция ВЛ 0,4 кВ от ТП 6/0,4 кВ №102 в г.Таганроге</t>
  </si>
  <si>
    <t>Реконструкция ВЛ 0.4 кВ и ТП 10/0,4 кВ в х.Весёлый Неклиновского района</t>
  </si>
  <si>
    <t>Реконструкция  ВЛ-0,4кВ  от  КТП №112 c  заменой КТП №112, от КТП №121 с заменой КТП №121 в х. Ракитный  Зерноградского  района</t>
  </si>
  <si>
    <t>Реконструкция ВЛИ-0,4кВ от КТП-10/0,4кВ №17 ПС "НС-1" для подключения магазина ('Индивидуальный предприниматель Маркарян Михаил Армаисович)</t>
  </si>
  <si>
    <t>Строительство ВЛИ -0.4 кВ по ул. Вишневая в х. Груцинов Каменского района</t>
  </si>
  <si>
    <t>Реконструкция ВЛ 0,4кВ х.Ст.Станица Каменского района</t>
  </si>
  <si>
    <t>Реконструкция ВЛ 0,4 кВ в п. Веселый Веселовского района Ростовской области</t>
  </si>
  <si>
    <t>Реконструкция ВЛ 0,4кВ от КТП №4  с заменой КТП  №4  в с. Елизаветовка Азовского района</t>
  </si>
  <si>
    <t>Реконструкция распределительных сетей 0,4-10 кВ в х. Гаевка Неклиновкого района Ростовской области</t>
  </si>
  <si>
    <t>Техперевооружение ВЛ-10/0,4 кВ в ст.Андреевская Дубовского района Ростовской области от КТП-10/0,4 кВ №3109, 3110, 3522 по ВЛ-10 кВ №13, № 3135, №3138,  по ВЛ-10 кВ №7 ПС "Андреевская"</t>
  </si>
  <si>
    <t>Ежегодная замена перегруженных силовых трансформаторов в КТП 10/0,4 кВ мощностью 25 кВА</t>
  </si>
  <si>
    <t>Ежегодная замена перегруженных силовых трансформаторов в КТП 10/0,4 кВ мощностью 63 кВА</t>
  </si>
  <si>
    <t>Ежегодная замена перегруженных силовых трансформаторов в КТП 10/0,4 кВ мощностью 100 кВА</t>
  </si>
  <si>
    <t>Реконструкция ТП № 2506/250 кВА, расположенного в Волгоградской области, г. Волгоград, Советский район</t>
  </si>
  <si>
    <t>Перевод распределительных электрических сетей 6 кВ г. Астрахани на напряжение 10 кВ на ПС Кировская (Юбилейная) ( 3 пусковой комплекс)</t>
  </si>
  <si>
    <t xml:space="preserve">Реконструкция системы противоаварийной автоматики в операционной зоне Филиала СО ЕЭС Астраханское РДУ (Реконструкция ПА, сооружение ВЧ каналов связи на ПС 110 кВ ЦРП), (ПС 110 кВ Тамбовка, ПС 110 кВ Вольное, ПС 110 кВ Хошеутово, ПС 110 кВ Ахтубинская, ПС 110 кВ Аксарайская, ПС 110 кВ Оля, ПС 110 кВ Оранжерейная) 
</t>
  </si>
  <si>
    <t>Реконструкция объекта по титулу "Создание автоматики ограничения снижения напряжения (АОСН) в северном и северо-восточном энергорайонах Ростовской области"</t>
  </si>
  <si>
    <t>Реконструкция системы ПА "АЛАР" в филиале ОАО "МРСК Юга"-"Ростовэнерго" (ПС "Мартыновская")</t>
  </si>
  <si>
    <t>Реконструкция объекта по титулу " «Замена панелей ДЗШ-110кВ  на микропроцессорные ШЭ2607                       ПС 110/10 кВ «Промзона»</t>
  </si>
  <si>
    <t>Реконструкция объекта по титулу "Создание системы  оперативной (индукционной) блокировки коммутационных аппаратов"</t>
  </si>
  <si>
    <t>Реконструкция объекта по титулу "Установка дуговых защит на ПС ПО ЮЗЭС Т-9, Советская-2</t>
  </si>
  <si>
    <t>Реконструкция объекта по титулу "Установка дуговых защит на ПС ПО ЮЗЭС Р.Колодец, Сухореченская"</t>
  </si>
  <si>
    <t>Реконструкция объекта по титулу "Установка дуговых защит на ПС ПО ЮЭС А-5, А-6, ЗР-5, ЗР-18, Е-1, Е-6"</t>
  </si>
  <si>
    <t>Реконструкция объекта по титулу  "Установка дуговых защит на на ПС-110кВ СЭС"</t>
  </si>
  <si>
    <t>Техническое перевооружение объекта по титулу  "Монтаж быстродействующей дуговой оптической защиты на подстанциях ПО ВЭС (ПС "ГНС-1", ПС "НС-8", ПС "НС-13", ПС "Донская", ПС "Фоминская", ПС "Кичкинская", ПС "Отары", ПС "Антоновская", ПС "Никольская", ПС "Руно", ПС "Подгорненская", ПС "Краснопартизанская")</t>
  </si>
  <si>
    <t>Техническое перевооружение специальной автоматики отключения нагрузки (САОН) в филиале ОАО "МРСК Юга"-"Ростовэнерго"</t>
  </si>
  <si>
    <t>Реконструкция объекта по титулу ""Расширение объема САОН ОАО "Ростовэнерго" на 30 МВт (по СВЭС и СЭС) в связи с новым строительством ПС 110 кВ "Шахта Быстрянская" и появлением новых транзитных ВЛ 110 кВ Б-10-Б-3-Б-2-Шахта Быстрянская-Б-12-Б-11 и Б-10-Б-3-Б-5-Б-8-Б-12-Б-11"</t>
  </si>
  <si>
    <t>Техническое перевооружение устройств РЗА ВЛ-110кВ, ДЗШ-110кВ на микропроцессорные   ПС 110кВ.Тиховская</t>
  </si>
  <si>
    <t xml:space="preserve">Техническое перевооружение ПС 110 (35) кВ филиала ОАО «МРСК Юга»-«Ростовэнерго» в части оснащения их комплексами средств автоматики отключения потребителей электроэнергии при дефиците активной мощности в энергосистеме </t>
  </si>
  <si>
    <t>Техническое перевооружение каналов связи, телемеханики и противоаварийной автоматики для дистанционного ввода ГВО</t>
  </si>
  <si>
    <t>Техперевооружение ПС 35кВ Грушевская, Быстрянская. Установка индивидуальных дуговых защит на переменном оперативном токе.</t>
  </si>
  <si>
    <t>Техперевооружение ПС 35 кВ Первомайская, Тарасовская, Войковская, Н. Поповская, Краснодонецкая. Установка индивидуальных дуговых защит на переменном оперативном токе.</t>
  </si>
  <si>
    <t>Техперевооружение ПС 35-110 кВ в части установки аппаратуры с МП терминалами определения места повреждения</t>
  </si>
  <si>
    <t>Телемеханизация ПС Солодники, ПС Володаровка, ПС Вододелитель, ПС Береговая, ПС Никольская, ПС Сероглазовка - 1 этап ПС Солодники</t>
  </si>
  <si>
    <t>Строительство ПС НПС-3 с питающими линиями110 кВ и реконструкцией прилегающей сети 110 кВ (Монтажные и пусконаладочные работы допоборудования в/ч связь на ПС Яшкуль-2 и ПС Красненская)</t>
  </si>
  <si>
    <t>Реконструкция средств связи филиала ОАО «МРСК-Юга» «Ростовэнерго» ПО ЗЭС 2 этап</t>
  </si>
  <si>
    <t>Автоматизированная система учета электроэнергии розничного рынка</t>
  </si>
  <si>
    <t>Мероприятия по оборудованию объектов инженерно-техническими средствами охраны</t>
  </si>
  <si>
    <t>Создание системы инженерно-технических средств охраны  ПС 110 кВ ЦРП</t>
  </si>
  <si>
    <t>Пожарно-охранная сигнализация, система оповещения и управления эвакуацией людей при пожаре, эвакуационное освещение на ПС и РЭС</t>
  </si>
  <si>
    <t>Автоматическая пожарная сигнализация ПО и РЭС</t>
  </si>
  <si>
    <t>Административное здание ул. Левобережная,23</t>
  </si>
  <si>
    <t>Оборудование, не входящее в сметы строек (IT) - 2015 г.</t>
  </si>
  <si>
    <t>Транспортные средства - 2015 г.</t>
  </si>
  <si>
    <t>Оборудование, не входящее в сметы строек (приборы,спецоборудование, связь) - 2015 г.</t>
  </si>
  <si>
    <t>Оборудование, не входящее в сметы строек (прочее) - 2015 г.</t>
  </si>
  <si>
    <t>Сметная стоимость проекта с НДС, млн. руб.</t>
  </si>
  <si>
    <t>г. Волгоград, Центральный район, квартал 04_02_010</t>
  </si>
  <si>
    <t>[модернизация/реконструкция/новое строительство/расширение]</t>
  </si>
  <si>
    <t>20 МВА/20МВА</t>
  </si>
  <si>
    <t>4 кв. 2017  год</t>
  </si>
  <si>
    <t>[проектирование/строительство/незавершенное строительство - приостановлено/законсервировано]</t>
  </si>
  <si>
    <t>Постановление Правительства РФ от 20 июня 2013 года №518 "О программе подготовке к проведению в 2018 году в РФ чемпионата мира по футболу</t>
  </si>
  <si>
    <t>Да (Распоряжение Министерства по управлению госимуществом в Волгоградской области №2036-р от 13.09.2013 года)</t>
  </si>
  <si>
    <t>Договор на ТП не заключен. Заявитель – Комитет по подготовке и проведению матчей чемпионата мира по футболу 2018 года Волгоградской области (заявка от 19.08.2013 №з3-13-04-0000-13-03782265), запрашиваемая максимальная мощность – 7 836 кВт, заявляемый уровень надежности электроснабжения – первая категория, заявляемый уровень напряжения – 6 кВ.</t>
  </si>
  <si>
    <t>Расчет выполнен на основании Сборника "Укрупненных показателей стоимости строительства (реконструкции) подстанций и линий электропередачи для нужд ОАО "Холдинг МРСК" Москва 2012г</t>
  </si>
  <si>
    <t>Ведутся проектно-изыскательские работы в соответсвии с установленными сроками.</t>
  </si>
  <si>
    <t>Россия, г. Ростов-на-Дону, г.Аксай, Аксайский район, Азовский район.</t>
  </si>
  <si>
    <t>2х40 МВА/55,0 км</t>
  </si>
  <si>
    <t>проектные работы</t>
  </si>
  <si>
    <t>ООО "Волгдасельэнергопроект" ведутся проектно-изыскательские работы.</t>
  </si>
  <si>
    <t>не утверждена</t>
  </si>
  <si>
    <t>Договор аренды №35236 от 04.04.2014</t>
  </si>
  <si>
    <t>Договор ТП к сетям ОАО "ФСК ЕЭС" от 24.04.2013г. №281/ТП-145, дата присоединения 01.05.2017</t>
  </si>
  <si>
    <t>УРС</t>
  </si>
  <si>
    <t>ООО "Вологдасельэнергопроект"</t>
  </si>
  <si>
    <t>Россия, г. Ростов-на-Дону</t>
  </si>
  <si>
    <t>реконструкция</t>
  </si>
  <si>
    <t>филиал ОАО "МРСК Юга"-"Ростовэнерго"</t>
  </si>
  <si>
    <t>80 МВА/0 км</t>
  </si>
  <si>
    <t>АО «СП «Энергосетьстрой», ведутся проектно-изыскательские работы.</t>
  </si>
  <si>
    <t>АО «СП «Энергосетьстрой»</t>
  </si>
  <si>
    <t>ВЛ-110 кВ Капустин Яр-Пологое Займище  (№ 701)</t>
  </si>
  <si>
    <t>Реконструкция ВЛ-110кВ "ВДТЭЦ-2 Зимовники"</t>
  </si>
  <si>
    <t>АС 300/48</t>
  </si>
  <si>
    <t>Реконструкция ПС 110/10 Дружба с монтажом маслосборного устройств Т-1</t>
  </si>
  <si>
    <t xml:space="preserve">Установка регистратора аварийных событий на ПС 110/35/6 кВ «Трикотажная» </t>
  </si>
  <si>
    <t>Иное (Содержание УКС)</t>
  </si>
  <si>
    <t>Увеличение стоимости вводимого объекта за счет отнесения затрат по зарплате</t>
  </si>
  <si>
    <t>ПС 110/10 кВ Котово. Замена трансформаторов тока и установка приборов учета в яч. 10 кВ №10</t>
  </si>
  <si>
    <t>ПС 110/6 кВ «Центральная». Установка блок-модуля 6 кВ.  ПО «Правобережные электрические сети» филиала ОАО «МРСК Юга» - «Волгоградэнерго»</t>
  </si>
  <si>
    <t>Объект ТП</t>
  </si>
  <si>
    <t>Электроснабжение  здания пристроя к учебному корпусу № 1 по ул. Татищева, д. 20 а,  Ленинск.р.</t>
  </si>
  <si>
    <t>Электроснабжение многоэтажного жилого дома по ул. Бабаевского, Ленинский район г.Астрахань</t>
  </si>
  <si>
    <t>Установка двух 2КТП-6/0,4 кВ для электроснабжения группы жилых домов по ул. Балашовская/ пер. Линейный, 13/6, Ленинский район, г. Астрахань.</t>
  </si>
  <si>
    <t>Строительство ВЛ-110 кВ для технологического присоединения ООО "Дон-Металл" в г. Каменск - Шахтинском, Ростовской области</t>
  </si>
  <si>
    <t>ВЛ-6 кВ для электроснабжения производственной базы по ул. Межевая, д. 10, с. Старокучергановка, Наримановский район, Астраханская обл.</t>
  </si>
  <si>
    <t>ЛЭП-6 кВ для электроснабжения АГЗС по ул. Чкалова, д. 143, Трусовский район, Астраханская обл.</t>
  </si>
  <si>
    <t>Строительство ЛЭП-10 кВ от опоры № 2 ВЛ-10 кВ для электроснабжения разводящих сетей с напорно-регулирующими сооружениями в рп. Верхний Баскунчак, Ахтубинский р-н, Астраханская обл.</t>
  </si>
  <si>
    <t>«Строительство ВЛ-10 кВ отпайкой от ВЛ-10 кВ №13 ПС 110/10 кВ «Умет» для электроснабжения ДНС «Доброе», расположенное в Волгоградской области, Камышинский  район, село Александровка,  Петроввальский РЭС» (21501-13-00129919-2/40-1500)</t>
  </si>
  <si>
    <t>Электроснабжение многоэтажного жилого дома по ул. Минусинская, д. 6 в Кировском районе г. Астрахань</t>
  </si>
  <si>
    <t>Электроснабжение многоэтажного жилого дома по ул. Ноздрина, д. 60 в Кировском районе г. Астрахань</t>
  </si>
  <si>
    <t>Установка КТП 10-0,4кВ для эл.сн. ж. домов по ул. Ленина, №1-2, ул. Мира № 1-9, ул. Советская № 1-4, ул. Цветочная №1-9, ул.Чехова №1-4, пер.Зеленый № 1-7, п.Алча Краснояр.р.</t>
  </si>
  <si>
    <t>Электроснабжение МОУ "Средняя общеобразовательная школа № 55" (1 этап), пл. Заводская, д. 93, Трусовский р-н, г. Астрахань. (Установка 2КТП для электроснабжения МОУ «СОШ № 55» по пл. Заводская, 93, Трусовский район, г. Астрахань.)</t>
  </si>
  <si>
    <t>Строительство ЛЭП-10 кВ и установка КТП 10/0,4 кВ для электроснабжения комплексной застройки в с. Маячное, Красноярский район, Астраханская область.</t>
  </si>
  <si>
    <t>Установка КТП №1,2-10/0,4 кВ для электроснабжения 80 земельных участков с. Маячное, Красноярский р-н., Астраханская обл.</t>
  </si>
  <si>
    <t>Установка 2КТП-6/0,4 кВ (№ 1521) и строительство 2КЛ-6 кВ от РУ-6 кВ РП 25, ф. 610, № 627 ПС 110/10-6 кВ Царевская для электроснабжения детского сада по ул. Волжская/ ул. Трофимова/ ул. Плещеева, Кировский район, г. Астрахань.</t>
  </si>
  <si>
    <t>Установка КРУН-6 кВ для электроснабжения здания многоэтажного жилого дома по ул. Молдавская, Трусовский район, г. Астрахань.</t>
  </si>
  <si>
    <t>Строительство воздушного ответвления ВЛ 10 кВ от опоры №31 линейного ответвления №1 ВЛ 10 кВ №4 "Связь с ПС Аршань Зельмень" ПС 110/10 кВ  «Кировская» (СПОК Найн)</t>
  </si>
  <si>
    <t>Электроснабжение телевизионной передающей станции наземного цифрового вещания в с.Кругловка Нехаевского района Волгоградской области</t>
  </si>
  <si>
    <t>Электроснабжение объекта "Скважина № 1 "Тишанская" - Ульяновского месторождения" , расположенного в  Волгоградской области, Иловлинском  районе, Логовской РЭС.</t>
  </si>
  <si>
    <t>Электроснабжение технического здания</t>
  </si>
  <si>
    <t>КТП 100/10-1 шт</t>
  </si>
  <si>
    <t>А29, П29, ПоБ10-3, ПоБ10-5</t>
  </si>
  <si>
    <t>СИП 1*70</t>
  </si>
  <si>
    <t>Электроснабжение подсобного хозяйства, расположенного на территории администрации Верхнебалыклейского сельского поселения, в Быковском районе Волгоградской области</t>
  </si>
  <si>
    <t>ВЛИ-0,38 кВ от РУ-0,4 кВ ТП 109 для электроснабжения жилых домов по ул. Чубо, с. Красный Яр, Красноярский р-н, Астраханская обл.</t>
  </si>
  <si>
    <t>Строительство ВЛ-0,4 кВ от РУ-0,4 кВ ТП 246, ф. 628 ПС 110/10-6 Северная для электроснабжения кафе по ул. Адмиралтейская, д. 53 «а», литер Б,Кировский р-н, г. Астрахань.</t>
  </si>
  <si>
    <t>Строительство ЛЭП-0,4 кВ от ТП-1105 по ВЛ-6 кВ №47 ПС 110/35/6 кВ «ТДН» для электроснабжения стационарной автозаправочной станции №7, расположенной в Волгоградской области, г.Волгоград, ул. им. Рокоссовского, 80А, Городской РЭС</t>
  </si>
  <si>
    <t>Установка КТП-10/0,4 кВ для электроснабжения функционально-оздоровительного комплекса по ул. Школьная, д. 22 б, с. Икряное, Икрянинский р-н, Астраханская обл.</t>
  </si>
  <si>
    <t>Установка КТП-6/0,4 кВ для электроснабжения судебных участков № 1, № 2, № 3, № 4 по ул. Можайского, д. 6, г. Ахтубинск, Ахтубинский р-н, Астраханская обл.</t>
  </si>
  <si>
    <t xml:space="preserve">Установка КТП-6/0,4 кВ для электроснабжения краеведческого музея по ул. Советская, д. 15/ ул.Коммунистическая, д. 5. Кировский айон, г.Астрахань. </t>
  </si>
  <si>
    <t>ХС.  ВЛИ-0,38кВ от РУ-0,4кВ КТП 480-400кВА для эл.сн. Автоматизир. блочно-модульной котельной для МБОУ Сеитовская СОШ по ул. Юбилейная, с. Сеитовка</t>
  </si>
  <si>
    <t>Установка трансформатора в ТП 603 для электроснабжения административного здания по ул. Красная Набережная, 13, литер В, Кировский район г. Астрахань.</t>
  </si>
  <si>
    <t>Установка КТП-10/0,4 кВ для электроснабжения 3-x этажного 36-квартирного дома по ул. 12 квартал, 11, г. Харабали, Астраханская область.</t>
  </si>
  <si>
    <t>Установка СТП-6/0,4 кВ для электроснабжения магазина по ул. Красная Набережная, Кировский р-н, г. Астрахань.</t>
  </si>
  <si>
    <t>Электроснабжение административного здания по ул. Н. Кочуевской, 7-9, Кировский район, г.Астрахань</t>
  </si>
  <si>
    <t>Строительство ВЛ-10 кВ и установка КТП-10/0,4 кВ, ф. 10 ПС 110/10 кВ Красный Яр для электроснабжения жилого квартала (26 участков) по ул. Алтынсарина, Западная, Победы, Степная, Красноярский р-н, с. Байбек, Астраханская область. (Строительство ВЛ-10 кВ и установка КТП-10/0,4 кВ, ф. 10 ПС 110/10 кВ Красный Яр для электроснабжения жилого квартала (26 участков) по ул. Алтынсарина, Западная, Победы, Красноярский р-н, с. Байбек, Астраханская область.)</t>
  </si>
  <si>
    <t>Строительство ВЛ-10 кВ и установка КТП-10/0,4 кВ для электроснабжения двух трехэтажных 18-квартирных жилых домов по ул. Кирова, д. 5, п. Лиман, Лиманский район, Астраханская обл.</t>
  </si>
  <si>
    <t xml:space="preserve"> </t>
  </si>
  <si>
    <t>Строительство нового участка ВЛ-10 кВ с установкой КТП 10/0,4 кВ для энергоснабжения комплекса склада-цеха сельскохозяйственного назначения по адресу: Ростовская область, г. Сальск, ул. Смирнова 51, заявитель ООО "Альтаир СМ"</t>
  </si>
  <si>
    <t>Строительство участка ВЛ-10 кВ для технологического присоединения энергопринимающих устройств ИП Есипенко В.В. п. Овощной Азовский район, Ростовской области</t>
  </si>
  <si>
    <t>Строительство ВЛ-6 кВ и ТП-6/0,4 кВ для электроснабжения автосалона Ульева А.В. в г.Шахты, с/т "Прогресс"</t>
  </si>
  <si>
    <t>Строительство отпаечной линии 10 кВ с ТП-10/0,4 кВ для электроснабжения полигона ТБО в сл. Родионово-Несветайской Родионово-Несветайского района</t>
  </si>
  <si>
    <t>Строительство учатска ВЛ-10 кВ от опоры №9 ВЛ-10 кВ №2907 для подключения жилого дома Зятикова А.В.Азовский район Ростовской области</t>
  </si>
  <si>
    <t>Строительство ВЛ-10 кВ от ВЛ-10 кВ №20-04 ПС Р-20 до нового ТП-10/0,4 кВ. Строительство ТП-10/0,4 кВ. Строительство ВЛ 0,4 кВ от нового ТП-10/0,4 кВ (Головко С.В.)</t>
  </si>
  <si>
    <t xml:space="preserve">Строительство ответвительнойВЛ10 кВ от ВЛ10кВ №1ПС"Троицкая".Строительство ТП-10/0,4 кВ.(Насосная в </t>
  </si>
  <si>
    <t>Строительство ВЛ 6 кВ от ВЛ 6 кВ №44 от ПС-35/6 кВ Т-8 (ООО «МЕМ-СТРОЙ»)</t>
  </si>
  <si>
    <t>Строительство отпаечной ВЛ-10кВ, установка КТП-10/0,4кВ, строительство ВЛ-0,4кВ для технологического присоединения МБДОУ «ЦРР» - детский сад № 51 «Родничок» с. Кагальник Азовский район  Ростовской области</t>
  </si>
  <si>
    <t>Cтроительство ВЛ 10кВ в ст.Кагальницкая для заявителя ООО «Кагальницкий кирпичный завод»  (ВЛ 10кВ №205)</t>
  </si>
  <si>
    <t>Строительство  ВЛ-10кВ для технологического присоединения очистных сооружений канализации  Администрации   Кагальницкого сельского поселения ст. Кагальницкая Кагальницкий  район, Ростовская область</t>
  </si>
  <si>
    <t xml:space="preserve">Электроснабжение жилого дома, расположенных на расстоянии 19 км северо-западнее п. Катричев, дом №1 в Быковском районе Волгоградской области </t>
  </si>
  <si>
    <t>Электроснабжение строительной площадки жилого дома, расположенной на территории Солдатско-Степновского с/с в Быковском районе Волгоградской области</t>
  </si>
  <si>
    <t>Строительство отпаечной ВЛ 0,4 кВ от РУ 0,4 кВ КТП 10/0,4 кВ №171 по ВЛ 10 кВ №1101 ПС 35/10 кВ А-11 для электроснабжения многоквартирного жилого дома ФГБУН Южного научного центра РАН, с.Кагальник Азовского района Ростовской области</t>
  </si>
  <si>
    <t>Строительство ВЛ-0,4 кВ от ВЛ-0,4 кВ №1 КТП №145 ВЛ-10 кВ №1513 для электроснабжения жилого дома в п. Водопадный, пер. Клубничный, д. 5 корп.. А, Аксайского района Ростовской области</t>
  </si>
  <si>
    <t xml:space="preserve">Строительство ВЛ-0,4 кВ от КТП-10/0,4 кВ № 136 для электроснабжения водопроводной насосной станции на пересечении ул. Днепровская и пер. Изумрудный в х. Камышеваха Аксайского района Ростовской области </t>
  </si>
  <si>
    <t>Строительство ВЛ-0,4 кВ №2 от КТП-10/0,4 кВ №181 ВЛ-10 кВ №307 ПС 35/10 кВ БГ-3 для электроснабжения ООО «Омнитрейд» в х. Кудинов  Багаевского района, Ростовской области</t>
  </si>
  <si>
    <t>Строительство   КТП 10/0,4кВ мощностью 63 кВА от опоры №3/2 ВЛ-10кВ №4 ПС 110/10 «Вербовая», участок ВЛ-0,4кВ для присоединения  объекта сельскохозяйственного производства Общество с ограниченной ответственностью «Агро-Технология»</t>
  </si>
  <si>
    <t>Строительство ВЛ-0,4 кВ от оп. №8 ВЛ-0,4 кВ №2 от КТП4181/100 кВА по ВЛ-10 кВ №3 ПС 35/10 кВ "Подгорненская" для присоединения непродовольственного магазина, расположенного по адресу: 347491 Ростовская область, Ремонтненский район, с. Подгорное, ул. Ленинская, дом б/н 'Индивидуальный предприниматель                Виктор Александрович Инбулаев</t>
  </si>
  <si>
    <t>Строительство участка ВЛ 0,4кВ от ВЛ 0,4кВ №3 ТП 10/0,4 кВ №296(А) ВЛ-10кВ №4 ПС 35/10 кВ Б. Кирсано</t>
  </si>
  <si>
    <t>Строительство ВЛ-0,4 кВ от КТП-10/0,4 кВ №78. Строительство ответвительной ВЛ-10 кВ от опоры №96 ВЛ-10 кВ №4 ПС «Дарагановская» до новой ТП-6/0,4 кВ. Строительство нового ТП-6/0,4 кВ (ФГУП «РТРС»)</t>
  </si>
  <si>
    <t>Строительство учаска ВЛ-0,4 кВ для технологического присоединения склада сжиженного газа, ИП Лебеденков Дмитрий, в п. Тарасовский, Тарарсовского района Ростовской области</t>
  </si>
  <si>
    <t>Строительство участка ВЛИ 0,4кВ для технологического присоединения нежилого здания Межова А.В. Примерно  в одном км от п Жирнов Тацинского района РО</t>
  </si>
  <si>
    <t>Строительство участка ВЛ-0,4 кВ для технологического присоединения строящегося Православного Храма в х. Малая Каменка, Каменского района Ростовской области</t>
  </si>
  <si>
    <t>Строительство участка ВЛ-0,4кВ от опоры 3/11 по ВЛ-0,4 кВ №2 КТП 10/0,4кВ №198 по ВЛ-10 кВ №2ПС "Каргинская"</t>
  </si>
  <si>
    <t>«Строительство ВЛИ-0,4 кВ от РУ-0,4 кВ ТП №907 по ВЛ-10 кВ №10 ПС 35/10 кВ «Ляпичево» для электроснабжения здания лечебного корпуса, расположенного в Волгоградской области, Калачевский район, х. Ляпичев, ул. Семенова, д. №24, Калачевский РЭС» (34-2-14-00181929)</t>
  </si>
  <si>
    <t>Строительство КЛ-6 кВ от ПС 35/6 кВ БТ-4 до ТП 6/0,4 кВ ООО "АкваИнвест-Проект" в г. Батайске</t>
  </si>
  <si>
    <t>Поздние ТЗП</t>
  </si>
  <si>
    <t>Реконструкция участка ВЛ-0,4 кВ от оп. 3 до оп. 43 фид.1 ТП №1120 по ВЛ-10 кВ №1 ПС 35/10 кВ "Отрадненская", расположенной в Волгоградской области, Михайловский район, х. Семеновод, Михайловский РЭС, (для технологического присоединения: Янова А.В., Ментюкова Т.В.)</t>
  </si>
  <si>
    <t>Реконструкция ВЛ-0,4 кВ №1 ТП №333/160 кВА для электроснабжения стройплощадки жилого дома по адресу: Волгоградская область, Среднеахтубинский район, х.Госпитомник, пер. Парковский, д.11А (Семыкин А.А.)</t>
  </si>
  <si>
    <t>Телемеханизация ПС Восточная, ПС Енотаевка, ПС Промстройматериалы, ПС Резиновая</t>
  </si>
  <si>
    <t>Строительство производственной базы Фроловского РЭС (аренда земли)</t>
  </si>
  <si>
    <t>Счет 07 Оборудование к установке не по объектам инвестиционной программы</t>
  </si>
  <si>
    <t>ПАО "МРСК Юга"</t>
  </si>
  <si>
    <t>Иное (содержание УКС)</t>
  </si>
  <si>
    <t>«Техническое перевооружение  ПС  110/10 кВ А-26» (для ТП ЗАО "Донэлектросталь")</t>
  </si>
  <si>
    <t>«Реконструкция ПС 110/10кВ «Промзона» и ПС 110/35/10кВ «ГОК» с заменой в линейных ячейках трансформаторов тока и замена кабеля по ВЛ 10кВ №1 ПС 110/35/10 «ГОК» и ВЛ 10кВ №5 ПС 110/10 "Промзона" (для ТП ООО "Амилко")»</t>
  </si>
  <si>
    <t xml:space="preserve">  -</t>
  </si>
  <si>
    <t>Реконструкция ячеек 6 кВ на ПС 110 кВ НГ-5 (для ТП ООО "Росстрой" от Донэнерго)</t>
  </si>
  <si>
    <t xml:space="preserve"> "Реконструкция ПС 110/35/10 кВ АС-1 с заменой трансформаторов на 2*16 МВА для электроснабжения объектов ст.Ольгинская"</t>
  </si>
  <si>
    <t>Смещение сроков ввода  объекта</t>
  </si>
  <si>
    <t>Ввод объекта для нужд технологического присоединения потребителей</t>
  </si>
  <si>
    <t>ПС 110 кВ Строительная. Комплектация линейной ячейки10 кВ №28  вакуумным выключателем, трансформатором тока. ПО ПЭС.</t>
  </si>
  <si>
    <t>Техническое перевооружение ПС 35/6 кВ Ш-15 с установкой вакуумных выключателей в ячейках №№10,19 6 кВт»  для нужд филиала ОАО «МРСК Юга» - «Ростовэнерго»</t>
  </si>
  <si>
    <t>Строительство ПС 110/35/10 кВ "Чертковская"» с переустройством заходов ВЛ 110, 35 и 10 кВ на вновь построенную ПС</t>
  </si>
  <si>
    <t>Электроснабжение поселка газовиков, с. Растопуловка, Приволжский район, Астраханская обл.</t>
  </si>
  <si>
    <t>Cтроительство 2 КЛ-10 кВ и установка КРУН-6 кВ (№ 17), ф. 119 и 122 ПС 110/10-6 кВ Северная для электроснабжения административного здания с банком по ул. Марфинская, Кировский р-н, г. Астрахань.</t>
  </si>
  <si>
    <t>Электроснабжение здания больницы по ул. Началовское шоссе, д. 7, Кировский р-н, г. Астрахань.</t>
  </si>
  <si>
    <t>Строительство ВЛ-6 кВ и установка КТП-6/0,4 кВ, ф. 7 ПС 110/6 кВ Ахтуба для электроснабжения трех трехэтажных жилых домов по ул. Тамбовцева, г. Ахтубинск, Астраханская область.</t>
  </si>
  <si>
    <t>Строительство ЛЭП-6 кВ и установка 2КТП-6/0,4 кВ для электроснабжения многоэтажного жилого дома в мкр. "Никитинский бугор-2", Кировский р-н, г. Астрахань.</t>
  </si>
  <si>
    <t>Строительство КЛ-6 кВ и установка 2КТП-6/0,4 кВ, ф. 609, ф. 628 ПС 110/10-6 кВ Северная для электроснабжения ООО «Травматологический центр «ЛОКОХЕЛП», пл. Покровская, д. 1/ ул. Анри Барбюса, д. 15, Ленинский р-н, г. Астрахань.</t>
  </si>
  <si>
    <t>Техперевооружение ПС 110/35/10кВ "ГОК"и ПС 110/10кВ "Промзона" (для ТП ООО "Амилко" теплоэлектростанция "Katerpillar")</t>
  </si>
  <si>
    <t>Техническое перевооружение ПС 110/6/6 кВ Р-24 с дооборудованием линейной ячейки 6 кВ для электроснабжения ИП Чердаков</t>
  </si>
  <si>
    <t>Техперевооружение ПС Р-19 с установкой линейной ячейки для подключений КЛ 10 кВ к ТП ООО «СБСВ»</t>
  </si>
  <si>
    <t>Установка 2КТП-6/0,4 кВ (№ 1511) и строительство 2КЛ-6 кВ от ТП 509, ф. 20 Ш ГРУ-6 кВ АГРЭС, ф. 17 ПС 35/6 кВ ПС Кировская для электроснабжения многоквартирного жилого дома севернее дома № 104 корп. 1 по ул. Маркина, (в створе улиц Маркина и 1-я Рыбинская), Ленинский район, г. Астрахань.</t>
  </si>
  <si>
    <t>Стр-во линотв от оп130отв-я«отп№4»магистралиВЛ10кВ№14«Северный»ПС110/35/10кВИджил(КФХИПБасаевББ)</t>
  </si>
  <si>
    <t>Строительство ВЛ-10 кВ и установка КТП-10/0,4 кВ, ф. 24 ПС 110/10 кВ Икряное для электроснабжения стадиона по ул. Набережная, д. 7 В, с. Икряное, Икрянинский р-н, г. Астраханская обл.</t>
  </si>
  <si>
    <t>Электроснабжение телевизионной передающей станции наземного цифрового вещания в х.Ширяевский Иловлинского района Волгоградской области</t>
  </si>
  <si>
    <t xml:space="preserve">Электроснабжение объекта "Скважина № 1 "Ольховская" весеннего месторождения", расположенного в  Волгоградской области, Иловлинском  районе, </t>
  </si>
  <si>
    <t>Электроснабжение торгового комплекса, расположенного в Волгоградской области, Городишенский район, р.п. Новый Рогачик, пересечение ул. Централная и ул. Степная</t>
  </si>
  <si>
    <t>Строительство ВЛИ-0,4 кВ от ТП-462 по фид. 10 кВ №22 ПС 110/10 кВ «Сарепта-1» совместным подвесом с линией освещения для электроснабжения универсального магазина, расположенного в Волгоградской области, г. Волгоград, ул. Лазоревая, мкр. 603, Городской РЭС</t>
  </si>
  <si>
    <t>ВЛИ-0,38 кВ от опоры №10 КТП 214 кВА для электроснабжения 3-х этажного, 36-квартирного жилого дома дома по ул. Ульянова, г. Камызяк, Камызякский район, Астраханская обл</t>
  </si>
  <si>
    <t>ВЛИ-0,38 кВ от РУ-0,4 кВ ТП 9 для электроснабжения одноэтажного 8-квартирного жилого дома по ул. Проспект 9 Мая (за домами №47, 49), г. Знаменск, Астраханская область.</t>
  </si>
  <si>
    <t>Строительство ВЛИ-0,38 кВ от РУ-0,4 кВ ТП 279, ф. 612 ПС 110/10-6 Северная для электроснабжения административно-торгового здания по ул. Бакинская, д. 159, Кировский р-н, г. Астрахань.</t>
  </si>
  <si>
    <t>Стр-во воздотвВЛ10кВ от оп№133 наКТП№8 по ВЛ10кВ№3 МТФотПСЦаган-АмансустанСТП10/0,4кВ-25кВа(Газпром)</t>
  </si>
  <si>
    <t>Стр-во воздотвВЛ10кВ от опо№113 по  ВЛ10кВ№3 МТФ от ПСЦаган-Аман с устан СТП10/0,4кВ-25кВа(Газпром)</t>
  </si>
  <si>
    <t>Стр-во воздотвВЛ10кВотоп25поВЛ10кВ№2СвязьсПСЦаган-АманотРП10кВЮжнаясустанСТП10/0,4кВ-25кВа(Газпром)</t>
  </si>
  <si>
    <t>Строительство ЛЭП-10 кВ и установка СТП-10/0,4 кВ для электроснабжения нежилого помещения на бугре Алевчик (Иван-Макар), в 200 м севернее ер. Армянка, в 1,5 км западнее р. Царев, Приволжский р-н, Астраханская обл.</t>
  </si>
  <si>
    <t>«Строительство отпаечной ВЛ-10 кВ от ВЛ-10 кВ №102 ПС 110/35/10 кВ для электроснабжения ООО «Сельский Век» в Аксайском районе, Ростовской области».</t>
  </si>
  <si>
    <t>Строительство отпаечной ВЛ-10 кВ для электросабжения кроликофермы ИП Авраменко Л.Д. в границах земель АО "Луговое", Аксаского района Ростовской области</t>
  </si>
  <si>
    <t>Строительтво ВЛ-10 кВ и КТП 10/0,4 кВ для технологического присоединения к электрической сети филиала ОАО "МРСК Юга"-"Ростовэнерго" детского сада на 160 мест в х. Красновка, Каменского района, Ростовской области</t>
  </si>
  <si>
    <t>Строительство нового участка ВЛ-10 кВ от ВЛ-10 кВ №6 ПС 110/35/10кВ Целинская для электроснабжения Первого Донского Сахарного Завода, Ростовская область, Целинский район, п. Новая Целина, заявитель Пантелеев П.М.</t>
  </si>
  <si>
    <t>Строительство отпаечной ВЛ-10 кВ от ВЛ-10 кВ № 1204 для электроснабжения СПТ "Диана" в Аксайском районе, Ростовской области</t>
  </si>
  <si>
    <t>Строительство ВЛ-10 кВ и ктп 10/0,4 кВ для технологического присоединения к электрической сет филиала ОАО "МРСК Юга"-"Ростовэнерго" детского сада на 160 мест в х. Старая Станица, ул. Сосноваю 5а, Каменского района, Ростовской области</t>
  </si>
  <si>
    <t>Строительство ВЛ-10кВ от ВЛ-10кВ №1 ПС "Чалтырь, строительство новой ТП-10/0,4кВ, строительство ВЛИ-0,4кВ от новой ТП-10/0,4кВ до границы земельного участка заявителя (Кобылкин А.Б.)</t>
  </si>
  <si>
    <t>Строительство Вл-10 кВ для электроснабжения ООО "ПитерГаз"</t>
  </si>
  <si>
    <t>Строительство ВЛ-10кВ от опоры №6/1/62 по ВЛ-10кВ №7 ПС 110/35/10 кВ "Сулин" с установкой КТП</t>
  </si>
  <si>
    <t>Строительство участка ВЛ-10 кВ от опоры №54 Вл-10 кВ №3 ПС 110/35/10 кВ "Дубенцовская для присоединения склада Рыжкина Е. В. (ЗАО Дубенцовское поле)</t>
  </si>
  <si>
    <t>Строительство ВЛ-10кВ от ВЛ-10кВ №201 ПС 110/10 кВ В-2 для электроснабжения ЗАО "Шахаевское"в х. Маныч-Балабинка в Веселовском районе, Ростовской области</t>
  </si>
  <si>
    <t>Строительство ВЛ-10кВ с установкой ТП 10/0,4кВ для подключения картинной галереи х. Пухляковский ул. Центральная 116 (Раздорский этнографический музей заповедник)</t>
  </si>
  <si>
    <t>Строительство ВЛ-10кВ для электроснабжения зерноочистительного комплекса ООО"Топаз Юг" Киселевское сельское поселение, 150м. на  запад от с.Киселево, Красносулинского района Ростовской области</t>
  </si>
  <si>
    <t>Строительство участка ВЛ-10кВ от опоры №203 по ВЛ-10кВ №15 
ПС 110/35/10кВ «Константиновская»  с монтажом ТП-10/0,4кВ и строительство участка ВЛ-0,4 кВ от проектированного ТП, техническое перевооружение ВЛ-0,4 кВ №1 от КТП-10/0,4 кВ № 7010 и КТП№ 7010 
по ВЛ-10 кВ №15 ПС 110/35/10 кВ «Константиновская» для присоединения жилых домов Узденовой И.В.</t>
  </si>
  <si>
    <t>Строительство участка ВЛ-10кВ  и ТП 10/0,4кВ для технологического присоединения д/с №2 "Солнышко" в х. Морозов,  Морозовского района, Ростовской области</t>
  </si>
  <si>
    <t>Строительство участка ВЛ-10 кВ и КТП для технологического присоединения д/с "Колокольчик" в х. Трофименков, Морозовского района, Ростовской области</t>
  </si>
  <si>
    <t>Строительство участка ВЛ-10 кВ и ТП 10/0,4 для технологического присоединения здания магазина ИП Данилова В.Ю. в х. Красновка, ул. Профильная, 10 Б, Каменского района, Ростовской области</t>
  </si>
  <si>
    <t>Строительство ВЛИ-0,38 кВ от РУ-0,4 кВ ТП-479/40 кВА, ф. 26 ПС 220/110/10 кВ Харабали для электроснабжения жилых домов № 162, 166 по ул. Интернациональная, г. Харабали, Харабалинский р-н, Астраханская обл.</t>
  </si>
  <si>
    <t>Реконструкция  ВЛ-0,4 кВ  № 1 от КТП 10/0,4 кВ   № 90  по ВЛ-10 кВ № 3 ПС 110/35/10  «Тиховская» (для ТП Кузнецовой О.В.)</t>
  </si>
  <si>
    <t>Подвес трехфазного провода от опоры № 1 ВЛ-0,4кВ № 2 КТП-8490/250 кВА по ВЛ-6кВ № 5 ПС 35/6 кВ "Романовская" для присоединения канализационной насосной станции № 2 (КНС-2) Администрация Романовского сельского поселения.Строительство участка ВЛ-0,4кВ от опоры №4 ВЛ-0,4кВ № 2 КТП-8490/250кВА по ВЛ-6кВ № 5 ПС 35/6 кВ "Романовская" для присоединения канализационной насосной станции  2  (КНС-2) Администрация Романовского сельского поселения</t>
  </si>
  <si>
    <t>Строительство ВЛ-0,4 кВ для электроснабжения артезианской скважины в п. Щепкин Аксайского района РО</t>
  </si>
  <si>
    <t>Строительство ВЛ-0,4кВ от КТП-10/0,4 кВ №7 по ВЛ-10кВ №257 ПС 110/35/10/6 кВ БГ-2 для электроснабжения телятника,коровника,санпропускника ЛИ В.Д. в ст. Манычская Багаевского района РО</t>
  </si>
  <si>
    <t>Строительство ВЛ-0,4 кВ №3 от КТП-647 ВЛ-10 кВ  №101 ПС АС-1 для электроснабжения спортивной площадки Пильщиковой И.Ю. в ст. Ольгинская Аксайского р-на РО</t>
  </si>
  <si>
    <t>Строительство ВЛ-0,4 кВ от ВЛ-0,4 кВ № 5, КТП-10/0,4 кВ № 24 для электроснабжения магазина Левченко Ю.Г. по ул.Октябрьская, № 87-б в п.Веселый, Веселовского района, Ростовской области</t>
  </si>
  <si>
    <t>Строительство ответвления ВЛ-0,4 кВ к вводу для электроснабжения автомастерской в сл. Родионово-Несветайская ул. 30 лет Победы 31Г, Родионово-Несветаевского района Ростовской области</t>
  </si>
  <si>
    <t>Строительство СТП 6/0,22кВ для электроснабжения жилого дома в ст.Кривянская, ул.Пугачева, Октябрьского района</t>
  </si>
  <si>
    <t>Строительство участка ВЛИ-0,4 кВ от КТП-1430/160 кВАпротяженностью 160 кВА, из которых 65 метров совместным подвесом с ВЛИ-0,4 кВ №1 от КТП-1696А от опоры №5 до опоры №3 для присоединения автомойки, расположенной по адресу Ростовская область г. Цимлянск, ул. Победы 116д Кузнецов</t>
  </si>
  <si>
    <t xml:space="preserve">Строительство ВЛ-0,4кВ от существующей ТП-317 по ВЛ-10 кВ №4  ПС 35/10 кВ «Степная» для электроснабжения объекта «разведочно-эксплуатационная буровая на воду скважина»
 в х. Николаевский 2-й, Пролетарского района, Ростовской области,
 заявитель Администрация Николаевского сельского поселения
</t>
  </si>
  <si>
    <t>Реконструкция ВЛ-0,4 кВ №1 от ТП-622 по ВЛ-10 кВ №4 ПС 35/10 кВ "Дальняя" для осуществления технологического присчоединения здания кошары по адресу: Ростовская область, Пролетарский район, а/д х. Дальний, - х. Новомоисеевский, км. 13+800 влево 13500 м, заявитель ООО "Аргамак-Р"</t>
  </si>
  <si>
    <t xml:space="preserve">Строительство ВЛ-0,4 кВ от опоры 14 по ВЛ-0,4 кВ №1 КТП 10/0,4кВ №552 по ВЛ-10 кВ №8 ПС 110/10 кВ «Миллеровская» </t>
  </si>
  <si>
    <t>Строительство ВЛ 0,4 кВ для подключения потребителей льготной категории  2015 год</t>
  </si>
  <si>
    <t>Установка двух линейных ячеек на ПС Р-26 и строительство КЛ-10 кВ для электроснабжения ООО "Зельгрос Иммобилиен" и ООО "ЮгТоргСервис"</t>
  </si>
  <si>
    <t>Строительство участка КЛ-10кВ от резервной ячейки 10 кВ на ПС 110/10кВ А-26 для технологического присоединения энергопринимающих устройств ООО «Эйр Продактс Газ» с. Кулешовка Азовский район,Ростовской области</t>
  </si>
  <si>
    <t>Строительство КЛ-10 кВ от ПС 110/10/10 кВ Р-19 до РП-10 кВ "Левенцовка-2" для электроснабжения ООО "Гранд-Инвест"</t>
  </si>
  <si>
    <t>Установка КТП-10/0,4 кВ для электроснабжения жилого дома по ул. 70 лет ВЛКСМ, с. Черный Яр, Черноярский район, Астраханская обл</t>
  </si>
  <si>
    <t>Строительство ТП 6/0,4 кВ, 2-х КЛ 6 кВ от ВЛ-6 кВ №44 и №74 ПС 35/6 кВ «Т-8» до новой ТП 6/0,4 кВ. (Южный региональный центр МЧС России)</t>
  </si>
  <si>
    <t>Реконструкция существующего участка ВЛ-0,4 кВ №2 от ТП №3134/160 кВА по ВЛ-10 кВ №5  ПС 110/10 кВ "Боровки", расположенной в  Волгоградской области, Иловлинский район,  х. Боровки, Логовский РЭС (для технологического присоединения)» (34-1-14-00188121)</t>
  </si>
  <si>
    <t>«Реконструкция ВЛ-0,4 кВ №2 ТП №3187/160 кВА по ВЛ-10 кВ №5 ПС 110/10 кВ «Боровки», расположенной в Волгоградской области, Иловлинский район, х. Тары, Логовский РЭС (для технологического присоединения)» (34-1-14-00186695 и 34-1-14-00186743 )</t>
  </si>
  <si>
    <t>Иное (содержание, капитализация %).</t>
  </si>
  <si>
    <t>Реконструкция КТП 907/160 кВА по ВЛ–10 кВ № 10 ПС 35/10 кВ «Ляпичево», расположенного в Волгоградской области, Калачевский район, х. Ляпичев, Калачевский РЭС</t>
  </si>
  <si>
    <t>Техническое перевооружение комплекса средств связи, РЗА и ПА ВЛ 110 кВ Койсуг - Р31-Р16-Р22, Койсуг-Р31-Р16-Р25-Р23, Р4-Р2-Р23, Р22-Р23, Р22-Койсуг, Р23-Р25-Р22</t>
  </si>
  <si>
    <t>Создание автоматизированной информационно-измерительной системы учета потерь электроэнергии</t>
  </si>
  <si>
    <t>Модернизация существующего внутреннего пожарного водопровода в производственных помещениях Миллеровского РЭС (предписание ГУ МЧС №№ 111/1/1 от 16.09.2011г.)</t>
  </si>
  <si>
    <t>Иное (внеплан)</t>
  </si>
  <si>
    <t>Приобретение земельного участка под опорой №361 ВЛ 110 кВ «Погорелово – Промзона 1 и 2ц»</t>
  </si>
  <si>
    <t>Приобретение КТП и земельного участка для восстановления энергообеспечения существующих потребителей</t>
  </si>
  <si>
    <t>Реконструкция административного здания по адресу: г.Ростов-на-Дону, ул.2-я Краснодарская,147 (противопожарная и система дымоудаления)</t>
  </si>
  <si>
    <t>Оборудование, не входящее в сметы строек (приборы,спецоборудование, связь, )</t>
  </si>
  <si>
    <t>Реконструкция узла учета газа производственного помещения ПО ЮВЭС (в соответствии с предписанием от 29.01.2014 года)</t>
  </si>
  <si>
    <t>КУБАНЬЭНЕРГО</t>
  </si>
  <si>
    <t>КУЭ</t>
  </si>
  <si>
    <t>Изменение сроков выполнения работ</t>
  </si>
  <si>
    <t>Реконструкция ПС 110/35/6 кВ "ТДН" с заменой трансформаторов Т-1 и Т-2 ПО "Правобережные электрические сети", г. Волгоград</t>
  </si>
  <si>
    <t>Иное (реализация объекта приостановлена)</t>
  </si>
  <si>
    <t>Невыделение денежных средств</t>
  </si>
  <si>
    <t>"Реконструкция ВЛ-110 кВ №2, замена провода" производственного отделения "Правобережные электрические сети" (второй этап)</t>
  </si>
  <si>
    <t xml:space="preserve">Переоснащение сети 110–220 кВ приборами ОМП (определения места повреждения ВЛ) </t>
  </si>
  <si>
    <t>Экономия при проведении торгово-закупочных процедур</t>
  </si>
  <si>
    <t>переходящий объект; % по капитализации</t>
  </si>
  <si>
    <t>Иное (содержание)</t>
  </si>
  <si>
    <t>ПС 110 кВ Канатная. Укомплектовать резервные линейные яч. 10 кВ вакуумными выключателями, втычными контактами, трансформаторами тока, трансформаторами тока нулевой последовательности, приборами учета. Выполнить установку микропроцессорного терминала РЗА. (хозспособ). ПО ПЭС.</t>
  </si>
  <si>
    <t>ПС 110/6 кВ Фестивальная. Замена трансформаторов тока ТЛМ-10 400/5 в линейной ячейке 6 кВ №29 на трансформаторы тока с большим Ктт класса точности 0,5S/</t>
  </si>
  <si>
    <t xml:space="preserve"> ПС 220/110/10 кВ "Песковатка". В линейной ячейке 10 кВ №12 выполнить замену трансформаторов тока ТПЛ-10 с Ктт=100/5 на трансформаторы тока класса точности 0,5S с Ктт=200/5</t>
  </si>
  <si>
    <t>Замена трансформаторов тока ТВЛМ-10 с Ктт=75/5 в ячейке 10 кВ № 13 
ПС 35/10 кВ «Опытная» на трансформаторы тока класса точности 
не менее 0,5 S с Ктт=100/5</t>
  </si>
  <si>
    <t>ПС 110 кВ Паньшино. Замена трансформаторов тока в яч. 10 кВ №3. ПО ВЭС.</t>
  </si>
  <si>
    <t>ПС 110 кВ Степная. Замена масляного выключателя в линейной яч. 10 кВ 11 на вакуумный выключатель и установка микропроцессорного блока РЗА "БЭМП". ПО ВЭС.</t>
  </si>
  <si>
    <t>Реконструкция. Выполнить замену существующих трансформаторов тока 400/S в ячейке 6 кВ №29 и №38 ПС 110/35/6 кВ "Городская-1" на трансформаторы тока класса точности 0,5S с большим Ктт.</t>
  </si>
  <si>
    <t>Замена трансформаторов тока и установка приборов учета в яч. 10 кВ №5 ПС 110 кВ Ширяи . Замена трансформаторов тока и установка приборов учета в яч. 10 кВ №7 и ПС 110 кВ Боровки. ПО МЭС.</t>
  </si>
  <si>
    <t>ПС 110 кВ Курганная. Замена трансформаторов тока в яч. 6 кВ №21.</t>
  </si>
  <si>
    <t>Замена трансформаторов тока в ячейках 6 кВ №45 и №31 ПС 110/6 кВ "Пионерская"  на трансформаторы тока класса точности 0,5S с большим Ктт</t>
  </si>
  <si>
    <t>Замена трансформаторов тока 300/5 в ячейках 10 кВ № 28 и №3 ПС 110/10 кВ "Развилка-1" на трансформаторы тока класса точности 0,5S с Ктт=600/5.</t>
  </si>
  <si>
    <t>Замена трансформаторов тока  с Ктт 600/5 в ячейке 6 кВ №12 ПС 110/6 кВ "Сибирь-Гора" на трансформаторы тока с большим Ктт</t>
  </si>
  <si>
    <t>ПС 110 кВ ТДН. Замена трансформаторов тока и ошиновки, шинных и линейных разъединителей в яч. №12 и №27. Замена выключателя на вакуумный выключатель в яч. №36. ПО ПЭС.</t>
  </si>
  <si>
    <t>Замена трансформаторов тока 600/5 в ячейках 6 кВ №31 ПС 110/6 "Фестивальная" на трансформаторы тока класса точности  0,5S с Ктт=1000/5</t>
  </si>
  <si>
    <t xml:space="preserve">Замена трансформаторов тока в линейной ячейке №76 (ТВЛМ-10 600/5) и линейной ячейке №46 (ТВЛМ-10 400/5) ПС 110/6кВ "Центральная" на трансформаторы тока класса точности 0,2S с большим КТТ. </t>
  </si>
  <si>
    <t>Замена трансформаторов тока 600/5 в ячейках 6 кВ №70 и №53 ПС 110/6 кВ "Центральная" на трансформаторы тока класса точности 0,5S с большим Ктт.</t>
  </si>
  <si>
    <t>ПС 110/10 кВ «ХБК». Установка в ячейке №13 ТП-9 вакуумного выключателя, трансформаторов тока, блока микропроцессорной защиты. ПО КЭС</t>
  </si>
  <si>
    <t>ПС 110 кВ ТДН. Установка в существующей ячейке 6 кВ № 54 вакуумного выключателя, приборов учета, трансформаторов тока, трансформаторов тока нулевой последовательности и микропроцессорных терминалов РЗА. ПО ПЭС.</t>
  </si>
  <si>
    <t>ПС 110 кВ Городище. Замена трансформаторов тока в яч. 10 кВ №31. ПО ВЭС.</t>
  </si>
  <si>
    <t>ПС 110/10 кВ К-1. ТП-378 по ВЛ-10 кВ №3 ПС 110/10 кВ К-1. Выполнить установку дополнительного автоматического выключателя в РУ-0,4 кВ ТП-378. ПО ВЭС</t>
  </si>
  <si>
    <t>Замена установленных трансформаторов тока на трансформаторы тока класса точности 0,5S в ячейках 10 кВ №11 ПС 110/10 кВ «Ерзовка» и №17 ПС 110/10 кВ «К-1»</t>
  </si>
  <si>
    <t xml:space="preserve">уточнение стоимости </t>
  </si>
  <si>
    <t>Объекты технологического присоединения, реализуемые по стандартизированным ставкам 2015 год (установка доп ячеек, замена МВ на ВВ, замена ТТ и т.д.)</t>
  </si>
  <si>
    <t>«Строительство  ЛЭП-6 кВ от линейной ячейки 6 кВ №311 ПС 110/6 кВ «Заводская» для электроснабжения ФКУ СИЗО-3 УФСИН России по Волгоградской области, расположенной в Волгоградской области,                    г. Фролово, ул. Хлеборобная, д. 107/1, Фроловский РЭС  (для технологического присоединения)» (21700-13-00123223-2).</t>
  </si>
  <si>
    <t>«Электроснабжение жилых домов, расположенных в Волгоградской области,  Городищенский район, р.п. Городище, микрорайон Разгуляевка, д. №2, д. №3, д. №4, д. №5, Городищенский РЭС». Строительство отпайка ВЛ-10 кВ от ВЛ-10 кВ № 25 ПС 110/10 кВ «Городище», КТП 10/0,4 кВ.</t>
  </si>
  <si>
    <t>Установка КТП-6/0,4 кВ для электроснабжения коттеджного поселка, расположенного в 100 м юго-восточнее с. Началово, в 330 м от правого берега р. Прямая Болда, Приволжский р-н, Астраханская обл.</t>
  </si>
  <si>
    <t>Электроснабжение наружного и внутреннего освещения моста, судоходной сигнализации, системы видеонаблюдения и охраны объекта: «Строительство второго, третьего и четвертого пусковых комплексов мостового перехода через р. Волга в Волгограде. Второй пусковой комплекс. Мостовой переход через р.Ахтуба.</t>
  </si>
  <si>
    <t>Строительство двух КЛ-10 кВ от РУ-10 кВ ТП- 42, ф.25 ПС 110/35/10 кВ Капустин Яр и от РУ-10 кВ ТП-16, ф.12 ПС 110/35/10 кВ Капустин Яр для электроснабжения административно-технического комплекса, расположенного по ул. Янгеля (около гостиницы «Ока»), г. Знаменск, Астраханская обл.</t>
  </si>
  <si>
    <t>КЛ-0,4 кВ для электроснабжения 112-ти квартирного жилого дома по ул. Куликова, Кировский р-н, г. Астрахань</t>
  </si>
  <si>
    <t xml:space="preserve">Техническое перевооружение линейной ячейки 6 кВ  ПС 110/6/6 кВ Р-31 для электроснабжения ООО «Медсемрус»
</t>
  </si>
  <si>
    <t>Установка КТП-10/0,4 кВ для электроснабжения детского сада по пер. Маяковского, д. 14, г. Харабали, Харабалинский р-н, Астраханская обл.</t>
  </si>
  <si>
    <t>Установка пункта секционирования в РУ-6 кВ ТП 697, ф. 110 ПС 35/6 кВ Прогресс для электроснабжения здания ОПС по ул. Вокзальная, д. 26, Ленинский р-н, г. Астрахань</t>
  </si>
  <si>
    <t>Установка линейной ячейки 10 кВ в РУ-10 кВ ПС 110/10 кВ Ашулук для электроснабжения асфальтового завода, расположенного в Харабалинском районе Астраханской области</t>
  </si>
  <si>
    <t>Стр-во линотвотоп338поВЛ10кВФерма 2,3ПС35/10кВТавн Гашун"прот4,5кмиТП мощн25кВА (КФХБогаИПБогаевВБ)</t>
  </si>
  <si>
    <t>«Строительство ВЛ-10 кВ отпайкой от ВЛ-10 кВ №22 ПС 110/35/10 кВ «Донская» для электроснабжения строительной площадки, расположенной в Волгоградской области, Иловлинский район, территория Краснодонского сельского поселения, Логовский РЭС» (34-2-15-00226377)</t>
  </si>
  <si>
    <t xml:space="preserve">Электроснабжение телевизионной передающей станции наземного цифрового вещания Нехаевский район, с. Краснополье. Строительство КТП 10/0,4 кВ и отпайки от ВЛ-10 кВ №6  ПС 35/10 "Манино"  </t>
  </si>
  <si>
    <t>«Строительство ВЛ-10 кВ отпайкой от ВЛ 10 кВ №3 ПС 110/35/10 кВ «Ильевка», КТП 10/0,4 кВ и ВЛИ-0,4 кВ для электроснабжения спортивного зала с гостиничными номерами, расположенного в Волгоградской области, Калачевский район, п. Ильевка, Калачевский РЭС» (34-2-14-00187613)</t>
  </si>
  <si>
    <t>Электроснабжения телевизионной передающей станции наземного цифрового вещания в х. Добринка, Суровикинского района, Волгоградской области». КТП-10/0,4кВ и отпайка от ВЛ-10 кВ №7 ПС 35/10 кВ «Добринка».</t>
  </si>
  <si>
    <t>Электроснабжения телевизионной передающей станции наземного цифрового вещания в х. Верхнесолоновский, Суровикинского района, Волгоградской области». КТП-10/0,4кВ и отпайка от ВЛ-10 кВ №10 ПС 110/35/10 кВ «Солоновская».</t>
  </si>
  <si>
    <t>Электроснабжение телевизионной передающей станции наземного цифрового вещания в х. Россошинский Урюпинского района Волгоградской области</t>
  </si>
  <si>
    <t>Электроснабжение телевизионной передающей станции наземного цифрового вещания в х.Вертячий, Волгоградской области, Городищенского района.</t>
  </si>
  <si>
    <t xml:space="preserve"> Электроснабжение  здания детского сада, расположенного по адресу: г.Волгоград, п.Горный, ул.Журавлинская, 18</t>
  </si>
  <si>
    <t>Строительство ВЛИ-0,4 кВ отпайкой от ВЛ-0,4 кВ №1 КТП №32/100 кВА по ВЛ-10 кВ №9 ПС 35/10 кВ «Белые Пруды» для электроснабжения птичника, расположенного в Волгоградской области, Даниловский район, в 1км. 900м. северо-восточнее п. Белые Пруды (34-2-15-00196353)</t>
  </si>
  <si>
    <t>«Строительство ВЛ-0,4 кВ от ТП №20 по ВЛ-10 кВ №10 ПС 110/35/10 кВ «Солоновская» для электроснабжения здания коровника, расположенного в Волгоградской области, Суровикинский район, х. Верхнесолоновский, Суровикинский РЭС» (34-2-15-00191057)</t>
  </si>
  <si>
    <t>Строительство ВЛИ-0,4 кВ от КТП №1282/160 кВА по ВЛ-10 кВ №7-1 ПС 110/35/10 кВ «Алексеевская» для электроснабжения пожарного депо, расположенного в Волгоградской области, Алексеевский район, ст-ца Алексеевская, ул. Коммунальная, д. 38 «в», Алексеевский РЭС» (34-2-15-00240781)</t>
  </si>
  <si>
    <t>Строительство ВЛИ-0,4 кВ отпайкой от ВЛ-0,4 кВ №2 ТП №2416/250 кВА по ВЛ-10 кВ №4 ПС 110/10 кВ "Глазуновская" для электроснабжения здания детского сада, расположенного в Волгоградской области, Кумылженский район, станица Глазуновская, ул. Советская, дом №15, Кумылженский РЭС</t>
  </si>
  <si>
    <t xml:space="preserve">Электроснабжение склада (ИП Кривошеев Д.В.), расположенного в Волгоградской области, Нехаевском  районе, х.Тушкановский, Нехаевский РЭС
</t>
  </si>
  <si>
    <t>Строительство КЛ-6 кВ и установка КТП-6/0,4 кВ (№ 1525), ф. 603 ПС 110/10-6 кВ Городская для электроснабжения офисного здания по ул. Красная Набережная, д. 69, Кировский р-н, г. Астрахань. (Установка КТП-400-6/0,4 кВ взамен КТП 1464, ф. 613 ПС 110/10-6 кВ Северная для электроснабжения офисного здания по ул. Красная Набережная, д. 69, Кировский р-н, г. Астрахань)</t>
  </si>
  <si>
    <t>Объекты технологического присоединения реализуемые по стандартизированным ставкам 2015год</t>
  </si>
  <si>
    <t>«Строительство СТП-10/0,4 кВ; отпайка ВЛ-10 кВ от ВЛ-10 кВ №10от ПС110/10 кВ «Новоаннинская»; отпайка ВЛ-10 кВ от ВЛ-10 кВ №20 от ПС 110/10 кВ «Новоаннинская»; две ВЛИ-0,4 кВ от строящихся СТП-10/0,4 кВ для электроснабжения переездной сигнализации и освещения ж/д переезда, расположенной в Волгоградской области, г. Новоаннинский, ул. Пионерская, 161, Новоаннинский РЭС» (41401-13-00113893-4).</t>
  </si>
  <si>
    <t>Строительство КТП 10/0,4кВ по ВЛ-10 кВ №3 ПС 110/10 кВ "Коммуна" для электроснабжения бытового вагончика , расположенного  в Волгоградской области , Быковский район, с. Садовое, Быковский РЭС" (34-2-15-00194977)</t>
  </si>
  <si>
    <t>Строительство отпаечной ВЛ-10кВ, установка КТП-10/0,4кВ для технологического присоединения МБОУ Кулешовская СОШ № 17  с. Кулешовка Азовский район  Ростовской области</t>
  </si>
  <si>
    <t>Строительство ВЛ-10кВ от линейного ответвления на ТП-10/0,4кВ №1/54 по ВЛ-10кВ №1 ПС «Чалтырь» до границ земельного участка заявителя. (ООО «Компания И.С.Т.»</t>
  </si>
  <si>
    <t>Строительство отпаечной линии ВЛ-10кВ с ТП 10/0,4 кВ для электроснабжения скотного двора приблизительно в 2,9 км на север от п.Мокрый Лог Октябрьского района Ростовской области</t>
  </si>
  <si>
    <t>Строительство ВЛ-10кВ от отпайки ВЛ 10кВ №1 на ТП 10/0,4кВ №1-22 ПС Чалтырь до границ земельного участка заявителя (Саакян Г.Р.)</t>
  </si>
  <si>
    <t>Строительство ВЛ 10 кВ от ВЛ 10 кВ №3 ПС Чалтырь отпайки на ТП №1/53А в с.Крым ул.11-я Линия,2б (Андонян С.О.)</t>
  </si>
  <si>
    <t>Строительство ВЛ--10 кВ от ВЛ-10 кВ № 105 ПС 110/35/10 кВ АС-1 для электроснабжения нежилого помещения в с/т Ольгинское кад. № 61:02:0600015:3787 в Аксайском районе</t>
  </si>
  <si>
    <t xml:space="preserve">Строительство ВЛ-10 кВ ответвлением от ВЛ-10 кВ № 2 ПС 35/10 кВ Б. Салы для электроснабжения комплекса зданий для хранения и переработки сельскохозяйственной продукции по адресу: РО, Аксайский район, х. Нижнетемерницкий, ул. Гайдара, 5 </t>
  </si>
  <si>
    <t>Строительство участка ВЛ-6 кВ от опоры №79 ВЛ-6 кВ №14 ПС 35/6 кВ "Романовская" с монтажем ТП-6/0,4 кВ для присоединения трехэтажного 18-ти квартирного и двухэтажного 16-ти квартирного жилых домов ОАО "Ростовская региональная ипотечная корпорация"</t>
  </si>
  <si>
    <t>Строительство участка ВЛ-10кВ для подключения магазина заявителя Кондаковой И.Ф., с. Кулешовка, Азовский район,РО</t>
  </si>
  <si>
    <t>Строительство отпаечной ВЛ-6 кВ, установка КТП-6/0,4кВ для технологического присоединения  ООО Уcстрой г.Азов Ростовской области</t>
  </si>
  <si>
    <t>Строительство ВЛ-10 кВ от существующей ВЛ-10 кВ №4  ПС 35/10 кВ «Степная» для электроснабжения личного подсобного хозяйства в х. Николаевский 2-й, Пролетарского района, Ростовской области, заявитель Митин В.Г.</t>
  </si>
  <si>
    <t>Строительство участка ВЛ-10 кВ от ВЛ-10кВ №5 ПС 110/35/10 кВ «Развиленская» для электроснабжения нежилого здания по адресу: Ростовская область, Песчанокопский район, с. Развильное, ул. Шоссейная 12а, заявитель ООО Мясной перерабатывающий комплекс «Виктория»</t>
  </si>
  <si>
    <t>«Строительство ВЛИ-0,4 кВ отпайкой от ВЛ-0,4 кВ №2 КТП-4101/160 кВА по ВЛ-10 кВ №8 ПС 110/35/10 кВ «Нехаевская» для электроснабжения строительных площадок под строительства жилых домов, расположенных в Волгоградской области, Нехаевский район, х. Павловский, ул. Колхозная, д.3, Нехаевский РЭС» (34-2-14-00188263, 34-2-14-00188069, 34-2-14-00188065, 34-2-14-00188067)</t>
  </si>
  <si>
    <t>«Строительство ВЛ-10 кВ отпайкой от ВЛ-10 кВ КРН-А.1 – ТП-А.4 ВЛ-10 кВ №24 ПС 110/10 кВ «Молзавод», КТП-10/0,4 кВ и ВЛИ-0,4 кВ для электроснабжения жилых домов, расположенных в Волгоградской области, г. Волгоград, ул. Менделеева 226/2522, 226/283, Городской РЭС» (11304-12-00100235-2, 11304-12-00102461-1)</t>
  </si>
  <si>
    <t>Строительство участка ВЛИ-0,4 кВ от опоры №7 ВЛ-0,4кВ №1 ТП 10/0,4 кВ №212 ВЛ-10кВ №2 ПС 35/10 кВ М.Курганская до границ земельного участка Заявителя (Воронина Юлия Валерьевна)</t>
  </si>
  <si>
    <t>Строительство участка ВЛ-0,4 кВ для подключения жилого дома заявителя Муштановая С.А., х. Колузаево, Азовский район, Ростовской области</t>
  </si>
  <si>
    <t>Строительство отпаечной ВЛ-0,4 кВ от ВЛ-0,4 кВ №1 КТП-10/0,4 кВ №16 ВЛ-10 кВ №202Н ПС 110/6/10 кВ «НС-2» для электроснабжения мобильного здания ФАП МБУЗ «ЦРБ» ул. Кольцевая, п. Тимирязевский, Азовского района Ростовской области.</t>
  </si>
  <si>
    <t>Строительство   участка  ВЛ-0,4кВ от  РУ -0,4кВ  КТП № 135  для подключения устройства катодной защиты газопроводов ОАО «Азовмежрайгаз» ул. Победы,50 г. Азов  Ростовской области</t>
  </si>
  <si>
    <t>Строительство участка ВЛ-0,4кВ для технологического присоединения офиса кладбища ИП Горобец Е.Г. п. Сосны,  Белокалитвинского района,  Ростовской области</t>
  </si>
  <si>
    <t>Строительство участка ВЛ-0,4 кВ от опоры №89-20 ВЛ-0,4 кВ №1 КТП-10/0,4 кВ №89 ВЛ-10 кВ №1014 ПС 110/35/10 кВ "Самарская" для подключения жилого дома Бабина И.В. Х. Эльбузд Азовский район Ростовская область</t>
  </si>
  <si>
    <t>Строительство ВЛИ 0,4кВ от опоры №107-14 ВЛ-0,4 кВ №1 от  КТП №107, ВЛ 10кВ №702 ПС 35кВ "Е-7" для электроснабжения базовой станции сотовой связи "Билайн" в х. Таганрогский по ул. Ленина, 49 Егорлыкского района  Ростовской области</t>
  </si>
  <si>
    <t>Строительство отпаечной ВЛ-0,4 кВ от опоры № 165-53 КТП-10/0,4 кВ № 165 ВЛ-10 кВ № 1107 ПС 35/10 кВ А-11 для электроснабжения причальной стенки заявителя ООО "Лидер-Юг" в х. Узяк Азовского района Ростовской области.</t>
  </si>
  <si>
    <t>Строительство ВЛ-0,4 кВ от КТП №16 ВЛ-10 кВ №657 для электроснабжения судна Д-02-0200 "Б-111" по ул. Береговая, д. 2, ст. Старочеркасская, Аксайского района Ростовской области</t>
  </si>
  <si>
    <t>Строительство отпаечной ВЛ-0,4 от РУ-0,4 кВ КТП 10/0,4 кВ №24 ВЛ-10 кВ №1815 ПС 35/10 А-18 для электроснабжения водонапорной башни в х.Колузаево, Азовского района РО</t>
  </si>
  <si>
    <t>Строительство участка ВЛ-0,4кВ для подключения производственной базы ИП Курышкиной Т.И., ш. Кагальницкое г. Азов, Азовского района Ростовской области</t>
  </si>
  <si>
    <t>Строительство ВЛ-0,4 кВ от КТП-10/0,4 кВ №219 для электроснабжения канализационной насосной станции на пересечении ул.Озерная и ул.Платиновая в х.Камышеваха Аксайского района Ростовской области</t>
  </si>
  <si>
    <t>Строительство ВЛИ 0,4кВ от ТП 10/0,4кВ №63 ВЛ-10кВ №2 ПС Матвеево-Курганской до границы земельного участка заявителя (ООО "РРИК")</t>
  </si>
  <si>
    <t>Строительство ВЛ-0,4кВ от РУ-0,4кВ КТП 10/0,4 кВ №24 по ВЛ-10кВ №1 ПС 35/10кВ "Куйбышево-1"(ИП Тузенко)</t>
  </si>
  <si>
    <t>«Строительство ВЛ-0,4кВ от РУ-0,4кВ КТП 10/0,4кВ №59 по ВЛ-10кВ №2 ПС 35/10кВ «Куйбышево-1» до границы земельного участка Заявителя (ООО «Красная Линия»)»</t>
  </si>
  <si>
    <t>Строительство ВЛ-0,23кВ от опоры №15 ВЛ-0,4 кВ №2 КТП-10/0,4 кВ №31 по ВЛ-10 кВ №263 ПС 110/35/10/6 кВ БГ-2 для электроснабжения личного подсобного хозяйства Айданцевой З.Б. по ул. Кооперативная, 54-г в х. Арпачин Багаевского района Ростовской области</t>
  </si>
  <si>
    <t>Строительство ВЛ-0,4 кВ от КТП-10/0,4 кВ № 69, ВЛ-10 кВ № 160, ПС 110/35/10/6 кВ В-1 для электроснабжения склада модуля Садовникова В.И. по ул. Волго-Донской, д. 64б в п. Веселый Веселовского района Ростовской области</t>
  </si>
  <si>
    <t>Строительство ВЛ-0,4 кВ от ВЛ-0,4 кВ №2 КТП №294 по ВЛ-6 кВ №805 для электроснабжения жилого дома в х. Б.Лог, участок с кадастровым номером 61:02:0600011:1068, аксайского района Ростовской области  (Костенко)</t>
  </si>
  <si>
    <t>Строительство ВЛ-0,4 кВ от КТП-10/0,4 кВ № 117 для электроснабжения двухэтажного  магазина товаров первой необходимости ИП Шинкар И.И. по ул. Центральная, № 2-в в х. Позднеевка Веселовского района Ростовской области</t>
  </si>
  <si>
    <t>Строительство  ВЛ-0,4кВ для электроснабжения склада для с/х продукции в х. Ильичевка, ул. Победы Революции, д. 1-д, Октябрьского района Ростовской области</t>
  </si>
  <si>
    <t>Строительствоо ВЛ-0,4кВ для электроснабжения магазина "Магнит" в ст.Бессергеневская, ул.Кооперативная, д.25, Октябрьского района Ростовской области</t>
  </si>
  <si>
    <t>«Реконструкция ВЛ  0,4 кВ №2 КТП 10/0,4 кВ №171 по ВЛ 10 кВ №1  ПС 110/35/10 кВ «Казанская» с заменой КТП 10/0,4 кВ».</t>
  </si>
  <si>
    <t>Реконструкция ПС 110/10/10 кВ Р-19 с установкой 3-го силового трансформатора 40 МВА"</t>
  </si>
  <si>
    <t>Строительство ТП-6/0,4 кВ и  КЛ-6 кВ  для электроснабжения ООО "Победа" в Багаевском районе Ростовской области. Реконструкция линейной ячейки № 503 на ПС 35/6кВ "БГ-5" для подключения ООО "Победа"</t>
  </si>
  <si>
    <t>Строительство  ТП 10/0,4 кВ для электроснабжения дошкольной образовательной организации на 280 мест в  р.п. Каменоломни, ул. Свердлова, д. 123 Октябрьского района Ростовской области</t>
  </si>
  <si>
    <t>Замена КТП в связи со страховым случаем в х.Высочино Приморского УЭС Азовского РЭС</t>
  </si>
  <si>
    <t>Реконструкция распределительной сети ВЛ-10 кВ ПС 110/10 Рождественка с установкой птице защитных устройств на ВЛ-10 кВ</t>
  </si>
  <si>
    <t>Иное (содержание).</t>
  </si>
  <si>
    <t>Вынос участка ВЛ-10 кв №1 от ПС 35/10 кв "Бубновская-1" (Переустройство  и вынос участка ВЛ-10 кВ "Жилпоселок" с территории строительства КС Бубновка в связи с реконструкцией компрессионной станции.)</t>
  </si>
  <si>
    <t>Вынос участков ВЛ-10 кВ №2, №3, №5, №22, №23 ПС 110/10 кВ "Котлубань" Городищенского РЭС из зоны строительства автомобильной дороги</t>
  </si>
  <si>
    <t>Вынос  ВЛ-0,4кВ от КТП 99 по ул. Сурепская, ул. 2-я Сурепская, Кировский р-н г. Астрахань</t>
  </si>
  <si>
    <t>Реконструкция существующего участка ВЛ-0,4 кВ №1 от ТП-1133/63 кВА по ВЛ-10 кВ №12 ПС 110/10 кВ «Арчединская» для электроснабжения жилого дома, расположенного в Волгоградской области, Михайловский район, ст-ца Арчединская, ул. Ленина, д.23, Михайловский РЭС (для технологического присоединения) (34-1-15-00206143)</t>
  </si>
  <si>
    <t>«Монтаж проводов на ВЛ-0,4 кВ №2 в пролете опор №2/2-1 – 2/3-2 ТП №237/100 кВА по ВЛ-6 кВ №6 РП1-6 от ВЛ-6 кВ №7 ПС 110/35/6 кВ «Ахтуба» для электроснабжения ВРУ-0,4 кВ жилого дома, расположенного в Волгоградской области, Среднеахтубинский район, п. Колхозная Ахтуба, ул. Полевая, д.23а, Среднеахтубинский РЭС» (34-2-15-00219741)</t>
  </si>
  <si>
    <t>Монтаж проводов на ВЛ-0,4 кВ №1 в пролете опор №1/11 - 1/2-5 ТП №129/100 кВА по ВЛ-10 кВ №7 ПС 110/10 кВ «Суходол» для электроснабжения жилого дома, расположенного в Волгоградской области, Среднеахтубинский район, п. Максима Горького, ул. Речная, д.9, Среднеахтубинский РЭС (34-2-15-00196857)</t>
  </si>
  <si>
    <t>«Реконструкция существующего участка ВЛ-0,23 кВ от ВЛИ- 0,4 кВ №1 ТП №3260/100 кВА по ВЛ-10 кВ №4 ПС 110/10 кВ Иловля, расположенной в Волгоградской области, Иловлинский район, х. Колоцкий, пер. Сенной, д. 3Б Логовский РЭС (для технологического присоединения)» (34-1-15-00207695)</t>
  </si>
  <si>
    <t>«Реконструкция существующего участка ВЛ-0,4 кВ №4 от ТП-83 по ВЛ-10 кВ №24 ПС 110/10 кВ «Ерзовка», расположенной в Волгоградской области, Городищенский район, р.п. Ерзовка, Городищенский РЭС (для технологического присоединения)» (34-2-14-00179807, 34-1-14-00177267)</t>
  </si>
  <si>
    <t>Переустройство ВЛ-0,38 кВ №1 от ТП№421 и ВЛ-0,38кВ №1 от ТП №367 ВЛ-10кВ №19 ПС 110/10 кВ "Джаныбек" Палласовского РЭС</t>
  </si>
  <si>
    <t>уточнение стоимости</t>
  </si>
  <si>
    <t>Реконструкция ВЛ 0,4 кВ от ТП 6/0.4 кВ №33 в г.Таганроге</t>
  </si>
  <si>
    <t>Реконструкция ЗТП-10/0,4 кВ №4, подводящей сети ВЛ-10 кВ от ВЛ-10 кВ №4 ПС "Покровская" до ЗТП-10/0,4 кВ №4 для технологического присоединения (МБУК "Районый Дом Культуры" НР РО)</t>
  </si>
  <si>
    <t>Техническое перевооружение участка ВЛИ-0,4 кВ от опоры №14 до опоры №15 ВЛИ-0,4 кВ №3 КТП-5033/250 кВА и участка ВЛИ-0,4 кВ от опоры №8 до опоры №9 ВЛИ-0,4 кВ №1 КТП-5027/160 кВА по ВЛ-10 кВ №12 ПС 35/10 кВ Кичкинская</t>
  </si>
  <si>
    <t>Вынос КЛ-6кВ КТП 83-ТП 214 ( ф.604 ПС Северная) из границ производства строительных работ в районе ул. Гилянская, 40 в Кировском р-не г. Астрахани</t>
  </si>
  <si>
    <t>Реконструкция КЛ 6 кВ ф. 813, 814 ПС 110/10/6 кВ Р8-ПНС «Темерник»</t>
  </si>
  <si>
    <t>Реконструкция ТП -16/25 кВА по ВЛ-10 кВ №17 ПС 220/110/35/10 кВ «Палласовка», расположенного в Волгоградской области, Палласовского района, х. Новая Иванцовка, Палласовский РЭС</t>
  </si>
  <si>
    <t>Реконструкция ТП -447/25 кВА по ВЛ-10 кВ №14 ПС 110/35/10 кВ «Эльтон», расположенного в Волгоградской области, Палласовского района, х. Морозов, Палласовский РЭС</t>
  </si>
  <si>
    <t>Реконструкция ТП -22/63 кВА по ВЛ-10 кВ №7 ПС 35/10 кВ «Степновка», расположенного в Волгоградской области, Николаевский район, п. Путь Ильича, Николаевский РЭС</t>
  </si>
  <si>
    <t>Реконструкция ТП -240/63 кВА по ВЛ-10 кВ №10 ПС 110/35/10 кВ «Эльтон», расположенного в Волгоградской области, Палласовского района, х. Паничкин, Палласовский РЭС</t>
  </si>
  <si>
    <t>Реконструкция ТП -275/25 кВА по ВЛ-10 кВ №12 ПС 110/35/10 кВ «Эльтон», расположенного в Волгоградской области, Палласовского района, х. Приозерный, Палласовский РЭС</t>
  </si>
  <si>
    <t>Реконструкция ТП -520/63 кВА по ВЛ-10 кВ №5 ПС 35/10 кВ «Луговая», расположенного Волгоградской области, Быковский район, с. Луговая Пролейка, Волжский РЭС</t>
  </si>
  <si>
    <t>Реконструкция ТП -159/100 кВА по ВЛ-10 кВ №5 ПС 35/10 кВ «Вербенская», расположенного в Волгоградской области, Николаевский район, х. Красный Мелиоратор, Николаевский РЭС</t>
  </si>
  <si>
    <t>Реконструкция ТП-31/100 кВА (перенос в центр нагрузок) по ВЛ-10 кВ №7 ПС 110/10 кВ «Старая Полтавка» для электроснабжения строящихся жилых домов, расположенных в Волгоградской области, Старополтавский район, с. Верхний Еруслан, Старополтавский РЭС (для технологического присоединения)</t>
  </si>
  <si>
    <t>«Замена силового трансформатора в ТП-109 по ВЛ-10 кВ №17 ПС 35/10 кВ «Новостройка», расположенного в Волгоградской области, Николаевский район, с. Бережновка, отделение №3, Николаевский РЭС (для технологического присоединения)» (34-2-15-00206323)</t>
  </si>
  <si>
    <t>«Реконструкция ТП-1652/63 кВА по ВЛ-10 кВ № 24 ПС 110/10 кВ «Молзавод», расположенного в Волгоградской области, г. Волгоград, ул. Красивая, Городской РЭС (для технологического присоединения)» (34-1-15-00219467)</t>
  </si>
  <si>
    <t>«Реконструкция ТП-2060/100 кВА по ВЛ-6 кВ №4 ПС 110/6 кВ «Яблочная», расположенного в Волгоградской области, г. Волгоград, ул. Благовещенская, Городской РЭС (для технологического присоединения)» (34-1-15-00198079)</t>
  </si>
  <si>
    <t>«Реконструкция ТП-4572/25 кВА по ВЛ-10 кВ №21 ПС 110/10 кВ «М. Горького», расположенного в Волгоградской области, г. Волгоград, ул. Херсонская, Городской РЭС (для технологического присоединения)» (34-2-15-00193985, 34-1-15-00197545, 34-1-15-00227915, 34-1-15-00227731)</t>
  </si>
  <si>
    <t>«Реконструкция ТП-4558/25 кВА по ВЛ-6 кВ №46 ПС 220/110/10/6 кВ «Садовая», расположенного в Волгоградской области, г. Волгоград, ул. Любимая, Городской РЭС (для технологического присоединения)» (34-1-15-00202907)</t>
  </si>
  <si>
    <t>Реконструкция КТП №500/100 кВА по ВЛ-10 кВ №27 ПС 220/110/35/10 кВ "Палласовка", расположенной в Волгоградской области, Палласовский район, п.Новостройка, Палласовский РЭС(для технологического присоединения)</t>
  </si>
  <si>
    <t>Реконструкция системы противоаврийной автоматики в операционной зоне Волгоградского РДУ (в части Волгограднерго) (Реконструкция ПА ПС110/10 кВ "Шебалино")</t>
  </si>
  <si>
    <t>Модернизация ЛВС филиала с установкой ленточного хранилища информации</t>
  </si>
  <si>
    <t>Позднее представление актов выполненных работ</t>
  </si>
  <si>
    <t>Смещение срока вввода</t>
  </si>
  <si>
    <t xml:space="preserve">Оборудование, не входящее в сметы строек (прочее) </t>
  </si>
  <si>
    <t xml:space="preserve">НИОКР </t>
  </si>
  <si>
    <t>Погашение кредиторской задолженности по объектам прошлых лет, не вошедшим в инвестиционную программу</t>
  </si>
  <si>
    <t>Объекты незавершенного строительства не вошедшие в инвестиционную программу</t>
  </si>
  <si>
    <t xml:space="preserve">Отчет об источниках финансирования инвестиционных программ за 4 квартал 2015 года (накопительно), млн. рублей </t>
  </si>
  <si>
    <t>Отчет об исполнении инвестиционной программы за 4 квартал 2015 года (накопительно), млн. рублей</t>
  </si>
  <si>
    <t>Отчет об исполнении основных этапов работ по реализации инвестиционной программы компании во 4 квартале 2015 года (накопительно)</t>
  </si>
  <si>
    <t>Приложение  № 6.1</t>
  </si>
  <si>
    <t xml:space="preserve">Отчет об источниках финансирования инвестиционных программ за 2015 год (накопительно), млн. рублей </t>
  </si>
  <si>
    <t>Отчет об исполнении инвестиционной программы за 2015 год (накопительно), млн. рублей</t>
  </si>
  <si>
    <t>Отчет об исполнении сетевых графиков строительства проектов  за 4 квартал 2015 (накопительно)</t>
  </si>
  <si>
    <t>Реализация объекта прекращена в соответствии с решениями протоколов заседания Оперативного штаба по подготовке объектов электроэнергетики, задействованных при проведении Чемпионата мира по футболу 2018 года под руководством зам. министра энергетики Российской Федерации А.В. Черезова (протоколы № ЧА-128пр, протокол № ЧА-215пр)</t>
  </si>
  <si>
    <t xml:space="preserve">Реконструкция  ПС 110/"ТДиН" замена трансформаторов Т-1 и  Т-2 </t>
  </si>
  <si>
    <t>Отчет о ходе реализации проектов (заполняется для наиболее значимых проектов*) за 4 квартал 2015 (накопительно)</t>
  </si>
  <si>
    <t>2 кв. 2017</t>
  </si>
  <si>
    <t>ПСД не утверждена. Получено положительное заключение ФАУ "Главгосэкспертиза России" № 448-15/РГЭ-3550/03 от 04.12.15</t>
  </si>
  <si>
    <t>СРС</t>
  </si>
  <si>
    <t>ФАУ "Главгосэкспертиза России" (экспертиза проектной документации и проверка достоверности сметной стоимости)</t>
  </si>
  <si>
    <t>Строительство ПС 110/10кВ Спортивная с заходами ЛЭП 110 кВ и реконструкцией прилегающей сети, г. Ростов-на-Дону</t>
  </si>
  <si>
    <t>ООО "Вологдаэнергосельпроект"</t>
  </si>
  <si>
    <t>ФАУ "Главгосэкспертиза России" (повторная экспертиза проектной документации и проверка достоверности сметной стоимости)</t>
  </si>
  <si>
    <t>Филиал ПАО "МРСК Юга"-"Ростовэнерго"</t>
  </si>
  <si>
    <t xml:space="preserve">
Реализация объекта прекращена в соответствии с решениями протоколов заседания Оперативного штаба по подготовке объектов электроэнергетики, задействованных при проведении Чемпионата мира по футболу 2018 года под руководством зам. министра энергетики Российской Федерации А.В. Черезова (протоколы № ЧА-128пр, протокол № ЧА-215пр)
</t>
  </si>
  <si>
    <t xml:space="preserve">ООО "Северный стандарт", заключен договор на ПИР </t>
  </si>
  <si>
    <t>Не утверждена</t>
  </si>
  <si>
    <t>реализация объекта приостановлена</t>
  </si>
  <si>
    <t>Россия, г. Волгоград</t>
  </si>
  <si>
    <t>50 МВА/0 км</t>
  </si>
  <si>
    <t>ООО "КЭУ-Инжиниринг", ведутся проектно-изыскательские работы</t>
  </si>
  <si>
    <t>Сметная стоимость проекта в ценах 2015 года с НДС, млн. руб.</t>
  </si>
  <si>
    <t>ООО "Компания Энергон - Урал"</t>
  </si>
  <si>
    <t>ФАУ "Главгосэкспертиза России"  (экспертиза проектной документации и проверка достоверности сметной стоимости)</t>
  </si>
  <si>
    <t>филиал ПАО "МРСК Юга"-"Волгоградэнерго"</t>
  </si>
  <si>
    <t>ООО "КЭУ-Инжиниринг"</t>
  </si>
  <si>
    <t>по состоянию на 31.12.2015</t>
  </si>
  <si>
    <t>2014 год</t>
  </si>
  <si>
    <t>Финансовые показатели за отчетный период [4 квартал 2015 года]</t>
  </si>
  <si>
    <t>Генеральный директор</t>
  </si>
  <si>
    <t>Б.Б.Эбзеев</t>
  </si>
  <si>
    <t>«___»________ 201_ года</t>
  </si>
  <si>
    <t>На конец отчетного квартала/За отчетный квартал</t>
  </si>
  <si>
    <t>На 31 декабря 2015 года/ За  2015 года</t>
  </si>
  <si>
    <t xml:space="preserve"> суммаоткрытых кредитных линий </t>
  </si>
  <si>
    <t xml:space="preserve">  сумма реально выбранных средств</t>
  </si>
  <si>
    <t>сумма кредитного потенциала (свободный кредитный лимит) на 31.12.2015г. составил</t>
  </si>
  <si>
    <t xml:space="preserve">Заместитель генерального директора </t>
  </si>
  <si>
    <t>по экономике и финансам</t>
  </si>
  <si>
    <t>А.А. Рыбин</t>
  </si>
  <si>
    <t>Нет</t>
  </si>
  <si>
    <t>да/став</t>
  </si>
  <si>
    <t>да/передача</t>
  </si>
  <si>
    <t>да/инд.</t>
  </si>
  <si>
    <t>да/нет</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</si>
</sst>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_р_._-;\-* #,##0_р_._-;_-* &quot;-&quot;_р_._-;_-@_-"/>
    <numFmt numFmtId="165" formatCode="_-* #,##0.00_р_._-;\-* #,##0.00_р_._-;_-* &quot;-&quot;??_р_._-;_-@_-"/>
    <numFmt numFmtId="166" formatCode="_-* #,##0;\(#,##0\);_-* &quot;-&quot;??;_-@"/>
    <numFmt numFmtId="167" formatCode="_-* #,##0_р_._-;\-* #,##0_р_._-;_-* &quot;-&quot;??_р_._-;_-@_-"/>
    <numFmt numFmtId="168" formatCode="0.000"/>
    <numFmt numFmtId="169" formatCode="#,##0.000"/>
    <numFmt numFmtId="170" formatCode="_-* #,##0.0_р_._-;\-* #,##0.0_р_._-;_-* &quot;-&quot;??_р_._-;_-@_-"/>
    <numFmt numFmtId="171" formatCode="_-* #,##0.000_р_._-;\-* #,##0.000_р_._-;_-* &quot;-&quot;??_р_._-;_-@_-"/>
    <numFmt numFmtId="172" formatCode="0.0%"/>
    <numFmt numFmtId="173" formatCode="_-* #,##0.000;\(#,##0.000\);_-* &quot;-&quot;??;_-@"/>
    <numFmt numFmtId="174" formatCode="#,##0.0"/>
    <numFmt numFmtId="175" formatCode="#,##0.000_ ;\-#,##0.000\ "/>
    <numFmt numFmtId="176" formatCode="#,##0.000_р_."/>
    <numFmt numFmtId="177" formatCode="[$-419]mmmm\ yyyy;@"/>
    <numFmt numFmtId="178" formatCode="#,##0.00_ ;\-#,##0.00\ "/>
  </numFmts>
  <fonts count="40" x14ac:knownFonts="1">
    <font>
      <sz val="12"/>
      <name val="Times New Roman"/>
      <family val="1"/>
      <charset val="204"/>
    </font>
    <font>
      <sz val="11"/>
      <color theme="1"/>
      <name val="Calibri"/>
      <family val="2"/>
      <charset val="204"/>
      <scheme val="minor"/>
    </font>
    <font>
      <sz val="11"/>
      <color theme="1"/>
      <name val="Calibri"/>
      <family val="2"/>
      <charset val="204"/>
      <scheme val="minor"/>
    </font>
    <font>
      <sz val="12"/>
      <name val="Times New Roman"/>
      <family val="1"/>
      <charset val="204"/>
    </font>
    <font>
      <b/>
      <sz val="12"/>
      <name val="Times New Roman"/>
      <family val="1"/>
      <charset val="204"/>
    </font>
    <font>
      <u/>
      <sz val="12"/>
      <name val="Times New Roman"/>
      <family val="1"/>
      <charset val="204"/>
    </font>
    <font>
      <b/>
      <sz val="12"/>
      <name val="Times New Roman CYR"/>
    </font>
    <font>
      <sz val="10"/>
      <name val="Times New Roman"/>
      <family val="1"/>
      <charset val="204"/>
    </font>
    <font>
      <sz val="12"/>
      <name val="Times New Roman Cyr"/>
      <charset val="204"/>
    </font>
    <font>
      <sz val="12"/>
      <color indexed="8"/>
      <name val="Times New Roman"/>
      <family val="1"/>
      <charset val="204"/>
    </font>
    <font>
      <b/>
      <sz val="13"/>
      <name val="Times New Roman"/>
      <family val="1"/>
      <charset val="204"/>
    </font>
    <font>
      <sz val="10"/>
      <name val="Arial"/>
      <family val="2"/>
      <charset val="204"/>
    </font>
    <font>
      <b/>
      <i/>
      <sz val="12"/>
      <name val="Times New Roman"/>
      <family val="1"/>
      <charset val="204"/>
    </font>
    <font>
      <sz val="11"/>
      <name val="Times New Roman"/>
      <family val="1"/>
      <charset val="204"/>
    </font>
    <font>
      <b/>
      <sz val="11"/>
      <name val="Times New Roman"/>
      <family val="1"/>
      <charset val="204"/>
    </font>
    <font>
      <b/>
      <sz val="13.5"/>
      <name val="Times New Roman"/>
      <family val="1"/>
      <charset val="204"/>
    </font>
    <font>
      <sz val="13.5"/>
      <name val="Times New Roman"/>
      <family val="1"/>
      <charset val="204"/>
    </font>
    <font>
      <b/>
      <sz val="12"/>
      <color indexed="8"/>
      <name val="Times New Roman"/>
      <family val="1"/>
      <charset val="204"/>
    </font>
    <font>
      <i/>
      <sz val="12"/>
      <name val="Times New Roman"/>
      <family val="1"/>
      <charset val="204"/>
    </font>
    <font>
      <sz val="8"/>
      <name val="Arial"/>
      <family val="2"/>
      <charset val="204"/>
    </font>
    <font>
      <sz val="10"/>
      <name val="Arial Cyr"/>
      <charset val="204"/>
    </font>
    <font>
      <sz val="10"/>
      <name val="Helv"/>
      <charset val="204"/>
    </font>
    <font>
      <b/>
      <sz val="16"/>
      <name val="Times New Roman"/>
      <family val="1"/>
      <charset val="204"/>
    </font>
    <font>
      <b/>
      <sz val="14"/>
      <name val="Times New Roman"/>
      <family val="1"/>
      <charset val="204"/>
    </font>
    <font>
      <sz val="14"/>
      <name val="Times New Roman"/>
      <family val="1"/>
      <charset val="204"/>
    </font>
    <font>
      <sz val="10"/>
      <color theme="1"/>
      <name val="Arial Cyr"/>
      <family val="2"/>
      <charset val="204"/>
    </font>
    <font>
      <sz val="11"/>
      <color indexed="8"/>
      <name val="Calibri"/>
      <family val="2"/>
      <charset val="204"/>
    </font>
    <font>
      <sz val="12"/>
      <color rgb="FFFF0000"/>
      <name val="Times New Roman"/>
      <family val="1"/>
      <charset val="204"/>
    </font>
    <font>
      <sz val="14"/>
      <color rgb="FFFF0000"/>
      <name val="Times New Roman"/>
      <family val="1"/>
      <charset val="204"/>
    </font>
    <font>
      <sz val="13"/>
      <name val="Times New Roman"/>
      <family val="1"/>
      <charset val="204"/>
    </font>
    <font>
      <sz val="12"/>
      <name val="Times New Roman CYR"/>
    </font>
    <font>
      <b/>
      <i/>
      <sz val="12"/>
      <name val="Times New Roman CYR"/>
    </font>
    <font>
      <b/>
      <sz val="12"/>
      <name val="Times New Roman CYR"/>
      <charset val="204"/>
    </font>
    <font>
      <sz val="12"/>
      <color rgb="FF0000CC"/>
      <name val="Times New Roman"/>
      <family val="1"/>
      <charset val="204"/>
    </font>
    <font>
      <sz val="16"/>
      <name val="Times New Roman"/>
      <family val="1"/>
      <charset val="204"/>
    </font>
    <font>
      <sz val="12"/>
      <color theme="1"/>
      <name val="Times New Roman"/>
      <family val="1"/>
      <charset val="204"/>
    </font>
    <font>
      <sz val="20"/>
      <name val="Times New Roman"/>
      <family val="1"/>
      <charset val="204"/>
    </font>
    <font>
      <sz val="18"/>
      <name val="Times New Roman"/>
      <family val="1"/>
      <charset val="204"/>
    </font>
    <font>
      <sz val="22"/>
      <name val="Times New Roman"/>
      <family val="1"/>
      <charset val="204"/>
    </font>
    <font>
      <b/>
      <sz val="10"/>
      <name val="Times New Roman"/>
      <family val="1"/>
      <charset val="204"/>
    </font>
  </fonts>
  <fills count="17">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C00000"/>
        <bgColor indexed="64"/>
      </patternFill>
    </fill>
    <fill>
      <patternFill patternType="solid">
        <fgColor rgb="FFCCFFFF"/>
        <bgColor indexed="64"/>
      </patternFill>
    </fill>
    <fill>
      <patternFill patternType="solid">
        <fgColor rgb="FFFFE1E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CFFCC"/>
        <bgColor indexed="64"/>
      </patternFill>
    </fill>
    <fill>
      <patternFill patternType="solid">
        <fgColor rgb="FFFFCCFF"/>
        <bgColor indexed="64"/>
      </patternFill>
    </fill>
    <fill>
      <patternFill patternType="solid">
        <fgColor rgb="FFE1E1FF"/>
        <bgColor indexed="64"/>
      </patternFill>
    </fill>
    <fill>
      <patternFill patternType="solid">
        <fgColor rgb="FFFFE0C1"/>
        <bgColor indexed="64"/>
      </patternFill>
    </fill>
  </fills>
  <borders count="51">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bottom/>
      <diagonal/>
    </border>
  </borders>
  <cellStyleXfs count="20">
    <xf numFmtId="0" fontId="0" fillId="0" borderId="0"/>
    <xf numFmtId="0" fontId="3" fillId="0" borderId="0"/>
    <xf numFmtId="0" fontId="11" fillId="0" borderId="0"/>
    <xf numFmtId="0" fontId="20" fillId="0" borderId="0"/>
    <xf numFmtId="0" fontId="3" fillId="0" borderId="0"/>
    <xf numFmtId="0" fontId="21" fillId="0" borderId="0"/>
    <xf numFmtId="165" fontId="3" fillId="0" borderId="0" applyFont="0" applyFill="0" applyBorder="0" applyAlignment="0" applyProtection="0"/>
    <xf numFmtId="9" fontId="3" fillId="0" borderId="0" applyFont="0" applyFill="0" applyBorder="0" applyAlignment="0" applyProtection="0"/>
    <xf numFmtId="165" fontId="20" fillId="0" borderId="0" applyFont="0" applyFill="0" applyBorder="0" applyAlignment="0" applyProtection="0"/>
    <xf numFmtId="0" fontId="3" fillId="0" borderId="0"/>
    <xf numFmtId="0" fontId="3" fillId="0" borderId="0"/>
    <xf numFmtId="0" fontId="20" fillId="0" borderId="0"/>
    <xf numFmtId="0" fontId="25" fillId="0" borderId="0"/>
    <xf numFmtId="165" fontId="26" fillId="0" borderId="0" applyFont="0" applyFill="0" applyBorder="0" applyAlignment="0" applyProtection="0"/>
    <xf numFmtId="0" fontId="2" fillId="0" borderId="0"/>
    <xf numFmtId="0" fontId="2" fillId="0" borderId="0"/>
    <xf numFmtId="0" fontId="3" fillId="0" borderId="0"/>
    <xf numFmtId="0" fontId="3" fillId="0" borderId="0"/>
    <xf numFmtId="0" fontId="1" fillId="0" borderId="0"/>
    <xf numFmtId="0" fontId="1" fillId="0" borderId="0"/>
  </cellStyleXfs>
  <cellXfs count="708">
    <xf numFmtId="0" fontId="0" fillId="0" borderId="0" xfId="0"/>
    <xf numFmtId="0" fontId="3" fillId="0" borderId="0" xfId="0" applyFont="1" applyAlignment="1">
      <alignment horizontal="right"/>
    </xf>
    <xf numFmtId="0" fontId="0" fillId="0" borderId="0" xfId="0" applyFill="1"/>
    <xf numFmtId="0" fontId="3" fillId="0" borderId="0" xfId="0" applyFont="1" applyFill="1" applyAlignment="1">
      <alignment horizontal="right"/>
    </xf>
    <xf numFmtId="2" fontId="5" fillId="0" borderId="0" xfId="0" applyNumberFormat="1" applyFont="1" applyAlignment="1">
      <alignment horizontal="right" vertical="top" wrapText="1"/>
    </xf>
    <xf numFmtId="0" fontId="7" fillId="0" borderId="0" xfId="0" applyFont="1" applyAlignment="1">
      <alignment wrapText="1"/>
    </xf>
    <xf numFmtId="0" fontId="6" fillId="0" borderId="7" xfId="0" applyFont="1" applyBorder="1" applyAlignment="1">
      <alignment horizontal="center" vertical="center" wrapTex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justify" vertical="center" wrapText="1"/>
    </xf>
    <xf numFmtId="0" fontId="3" fillId="0" borderId="12" xfId="0" applyFont="1" applyBorder="1" applyAlignment="1">
      <alignment horizontal="center" vertical="center"/>
    </xf>
    <xf numFmtId="0" fontId="3" fillId="0" borderId="13" xfId="0" applyFont="1" applyBorder="1" applyAlignment="1">
      <alignment horizontal="justify" vertical="center" wrapText="1"/>
    </xf>
    <xf numFmtId="0" fontId="3" fillId="0" borderId="5" xfId="0" applyFont="1" applyBorder="1" applyAlignment="1">
      <alignment horizontal="center" vertical="center"/>
    </xf>
    <xf numFmtId="0" fontId="3" fillId="0" borderId="6" xfId="0" applyFont="1" applyBorder="1" applyAlignment="1">
      <alignment horizontal="justify" vertical="center" wrapText="1"/>
    </xf>
    <xf numFmtId="0" fontId="4" fillId="0" borderId="12" xfId="0" applyFont="1" applyBorder="1" applyAlignment="1">
      <alignment horizontal="center" vertical="center"/>
    </xf>
    <xf numFmtId="0" fontId="4" fillId="0" borderId="13" xfId="0" applyFont="1" applyBorder="1" applyAlignment="1">
      <alignment horizontal="justify" vertical="center" wrapText="1"/>
    </xf>
    <xf numFmtId="0" fontId="4" fillId="0" borderId="16" xfId="0" applyFont="1" applyBorder="1" applyAlignment="1">
      <alignment horizontal="center" vertical="center"/>
    </xf>
    <xf numFmtId="0" fontId="4" fillId="0" borderId="17" xfId="0" applyFont="1" applyBorder="1" applyAlignment="1">
      <alignment horizontal="justify" vertical="center" wrapText="1"/>
    </xf>
    <xf numFmtId="0" fontId="3" fillId="0" borderId="13" xfId="0" applyFont="1" applyBorder="1" applyAlignment="1">
      <alignment horizontal="justify" vertical="center"/>
    </xf>
    <xf numFmtId="0" fontId="4" fillId="0" borderId="20" xfId="0" applyFont="1" applyBorder="1" applyAlignment="1">
      <alignment horizontal="center" vertical="center"/>
    </xf>
    <xf numFmtId="0" fontId="4" fillId="0" borderId="21" xfId="0" applyFont="1" applyBorder="1" applyAlignment="1">
      <alignment horizontal="justify" vertical="center" wrapText="1"/>
    </xf>
    <xf numFmtId="16" fontId="3" fillId="0" borderId="12" xfId="0" applyNumberFormat="1" applyFont="1" applyBorder="1" applyAlignment="1">
      <alignment horizontal="center" vertical="center"/>
    </xf>
    <xf numFmtId="0" fontId="9" fillId="0" borderId="13" xfId="0" applyFont="1" applyBorder="1"/>
    <xf numFmtId="0" fontId="4" fillId="0" borderId="23" xfId="0" applyFont="1" applyBorder="1" applyAlignment="1">
      <alignment horizontal="center" vertical="center"/>
    </xf>
    <xf numFmtId="0" fontId="4" fillId="0" borderId="24" xfId="0" applyFont="1" applyBorder="1" applyAlignment="1">
      <alignment horizontal="justify" vertical="center" wrapText="1"/>
    </xf>
    <xf numFmtId="0" fontId="4" fillId="0" borderId="27" xfId="0" applyFont="1" applyBorder="1" applyAlignment="1">
      <alignment horizontal="center" vertical="center"/>
    </xf>
    <xf numFmtId="0" fontId="4" fillId="0" borderId="28" xfId="0" applyFont="1" applyBorder="1" applyAlignment="1">
      <alignment horizontal="justify" vertical="center" wrapText="1"/>
    </xf>
    <xf numFmtId="0" fontId="3" fillId="0" borderId="31" xfId="0" applyFont="1" applyBorder="1" applyAlignment="1">
      <alignment horizontal="center" vertical="center"/>
    </xf>
    <xf numFmtId="0" fontId="3" fillId="0" borderId="32" xfId="0" applyFont="1" applyBorder="1" applyAlignment="1">
      <alignment horizontal="justify" vertical="center" wrapText="1"/>
    </xf>
    <xf numFmtId="0" fontId="3" fillId="0" borderId="23" xfId="0" applyFont="1" applyBorder="1" applyAlignment="1">
      <alignment horizontal="center" vertical="center"/>
    </xf>
    <xf numFmtId="0" fontId="3" fillId="0" borderId="27" xfId="0" applyFont="1" applyBorder="1" applyAlignment="1">
      <alignment horizontal="center" vertical="center"/>
    </xf>
    <xf numFmtId="0" fontId="3" fillId="0" borderId="0" xfId="0" applyFont="1"/>
    <xf numFmtId="0" fontId="4" fillId="0" borderId="0" xfId="0" applyFont="1"/>
    <xf numFmtId="0" fontId="3" fillId="0" borderId="0" xfId="0" applyFont="1" applyFill="1"/>
    <xf numFmtId="2" fontId="5" fillId="0" borderId="0" xfId="0" applyNumberFormat="1" applyFont="1" applyFill="1" applyAlignment="1">
      <alignment horizontal="right" vertical="top" wrapText="1"/>
    </xf>
    <xf numFmtId="0" fontId="3" fillId="0" borderId="0" xfId="1" applyFont="1"/>
    <xf numFmtId="0" fontId="4" fillId="0" borderId="0" xfId="0" applyFont="1" applyAlignment="1">
      <alignment horizontal="center"/>
    </xf>
    <xf numFmtId="0" fontId="3" fillId="0" borderId="34" xfId="0" applyFont="1" applyFill="1" applyBorder="1"/>
    <xf numFmtId="0" fontId="3" fillId="0" borderId="0" xfId="1" applyFont="1" applyFill="1"/>
    <xf numFmtId="0" fontId="3" fillId="0" borderId="0" xfId="1" applyFont="1" applyFill="1" applyAlignment="1">
      <alignment horizontal="right"/>
    </xf>
    <xf numFmtId="0" fontId="4" fillId="0" borderId="0" xfId="0" applyFont="1" applyFill="1" applyBorder="1" applyAlignment="1">
      <alignment vertical="center" wrapText="1"/>
    </xf>
    <xf numFmtId="0" fontId="4" fillId="0" borderId="47" xfId="1" applyFont="1" applyBorder="1" applyAlignment="1">
      <alignment horizontal="center"/>
    </xf>
    <xf numFmtId="0" fontId="4" fillId="0" borderId="24" xfId="1" applyFont="1" applyBorder="1" applyAlignment="1">
      <alignment horizontal="center"/>
    </xf>
    <xf numFmtId="0" fontId="13" fillId="0" borderId="0" xfId="0" applyFont="1" applyFill="1"/>
    <xf numFmtId="0" fontId="16" fillId="0" borderId="0" xfId="0" applyFont="1"/>
    <xf numFmtId="0" fontId="0" fillId="0" borderId="34" xfId="0" applyFont="1" applyFill="1" applyBorder="1" applyAlignment="1">
      <alignment horizontal="center" vertical="center" wrapText="1"/>
    </xf>
    <xf numFmtId="0" fontId="0" fillId="0" borderId="0" xfId="0" applyFont="1" applyFill="1"/>
    <xf numFmtId="0" fontId="3" fillId="7" borderId="34" xfId="0" applyFont="1" applyFill="1" applyBorder="1" applyAlignment="1">
      <alignment horizontal="left" vertical="center" wrapText="1"/>
    </xf>
    <xf numFmtId="0" fontId="0" fillId="4" borderId="34" xfId="0" applyFont="1" applyFill="1" applyBorder="1" applyAlignment="1">
      <alignment horizontal="center" vertical="center" wrapText="1"/>
    </xf>
    <xf numFmtId="1" fontId="0" fillId="0" borderId="34"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Fill="1" applyAlignment="1">
      <alignment horizontal="center"/>
    </xf>
    <xf numFmtId="0" fontId="0" fillId="0" borderId="0" xfId="0" applyFont="1" applyFill="1" applyAlignment="1">
      <alignment horizontal="right"/>
    </xf>
    <xf numFmtId="0" fontId="0" fillId="0" borderId="0" xfId="0" applyFont="1" applyFill="1" applyBorder="1"/>
    <xf numFmtId="0" fontId="0" fillId="0" borderId="0" xfId="0" applyFont="1" applyFill="1" applyAlignment="1">
      <alignment horizontal="center" vertical="center"/>
    </xf>
    <xf numFmtId="0" fontId="12" fillId="7" borderId="37" xfId="0" applyFont="1" applyFill="1" applyBorder="1" applyAlignment="1">
      <alignment horizontal="center" vertical="center" wrapText="1"/>
    </xf>
    <xf numFmtId="167" fontId="4" fillId="0" borderId="0" xfId="8" applyNumberFormat="1" applyFont="1" applyFill="1" applyBorder="1" applyAlignment="1">
      <alignment horizontal="center" vertical="center" wrapText="1"/>
    </xf>
    <xf numFmtId="0" fontId="3" fillId="7" borderId="34" xfId="0" applyFont="1" applyFill="1" applyBorder="1" applyAlignment="1">
      <alignment horizontal="center" vertical="center"/>
    </xf>
    <xf numFmtId="0" fontId="3" fillId="7" borderId="34" xfId="0" applyNumberFormat="1" applyFont="1" applyFill="1" applyBorder="1" applyAlignment="1">
      <alignment horizontal="center" vertical="center"/>
    </xf>
    <xf numFmtId="0" fontId="13" fillId="2" borderId="0" xfId="4" applyFont="1" applyFill="1"/>
    <xf numFmtId="0" fontId="3" fillId="2" borderId="0" xfId="4" applyFont="1" applyFill="1" applyAlignment="1">
      <alignment horizontal="right"/>
    </xf>
    <xf numFmtId="0" fontId="3" fillId="2" borderId="0" xfId="4" applyFont="1" applyFill="1"/>
    <xf numFmtId="0" fontId="3" fillId="0" borderId="0" xfId="0" applyFont="1" applyBorder="1" applyAlignment="1">
      <alignment horizontal="right"/>
    </xf>
    <xf numFmtId="0" fontId="14" fillId="2" borderId="0" xfId="4" applyFont="1" applyFill="1"/>
    <xf numFmtId="0" fontId="3" fillId="2" borderId="0" xfId="0" applyFont="1" applyFill="1" applyBorder="1" applyAlignment="1">
      <alignment horizontal="right"/>
    </xf>
    <xf numFmtId="0" fontId="0" fillId="2" borderId="0" xfId="4" applyFont="1" applyFill="1"/>
    <xf numFmtId="0" fontId="3" fillId="0" borderId="0" xfId="4" applyFont="1" applyFill="1"/>
    <xf numFmtId="0" fontId="4" fillId="0" borderId="0" xfId="4" applyFont="1" applyFill="1" applyAlignment="1">
      <alignment horizontal="center" wrapText="1"/>
    </xf>
    <xf numFmtId="0" fontId="3" fillId="0" borderId="0" xfId="4" applyFont="1" applyFill="1" applyAlignment="1">
      <alignment horizontal="right"/>
    </xf>
    <xf numFmtId="0" fontId="3" fillId="0" borderId="0" xfId="4" applyFont="1"/>
    <xf numFmtId="0" fontId="3" fillId="0" borderId="0" xfId="4" applyFill="1"/>
    <xf numFmtId="0" fontId="13" fillId="0" borderId="0" xfId="4" applyFont="1" applyFill="1"/>
    <xf numFmtId="0" fontId="0" fillId="0" borderId="0" xfId="0" applyFont="1" applyAlignment="1">
      <alignment horizontal="right"/>
    </xf>
    <xf numFmtId="0" fontId="3" fillId="0" borderId="0" xfId="4" applyFont="1" applyAlignment="1">
      <alignment horizontal="right"/>
    </xf>
    <xf numFmtId="166" fontId="3" fillId="0" borderId="0" xfId="4" applyNumberFormat="1" applyFont="1"/>
    <xf numFmtId="173" fontId="3" fillId="0" borderId="0" xfId="4" applyNumberFormat="1" applyFont="1"/>
    <xf numFmtId="3" fontId="3" fillId="0" borderId="0" xfId="4" applyNumberFormat="1" applyFont="1"/>
    <xf numFmtId="0" fontId="4" fillId="7" borderId="37"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0" fillId="0" borderId="0" xfId="0" applyFont="1"/>
    <xf numFmtId="1" fontId="4" fillId="7" borderId="34" xfId="0" applyNumberFormat="1" applyFont="1" applyFill="1" applyBorder="1" applyAlignment="1">
      <alignment horizontal="center" vertical="center" wrapText="1"/>
    </xf>
    <xf numFmtId="0" fontId="0" fillId="0" borderId="0" xfId="0" applyFont="1" applyAlignment="1">
      <alignment horizontal="center" vertical="center"/>
    </xf>
    <xf numFmtId="0" fontId="4" fillId="0" borderId="0" xfId="1" applyFont="1" applyFill="1" applyAlignment="1">
      <alignment wrapText="1"/>
    </xf>
    <xf numFmtId="0" fontId="3" fillId="0" borderId="34" xfId="0" applyFont="1" applyBorder="1"/>
    <xf numFmtId="1" fontId="3" fillId="0" borderId="0" xfId="1" applyNumberFormat="1" applyFont="1" applyFill="1"/>
    <xf numFmtId="0" fontId="4" fillId="3" borderId="43" xfId="0" applyFont="1" applyFill="1" applyBorder="1" applyAlignment="1">
      <alignment vertical="center" wrapText="1"/>
    </xf>
    <xf numFmtId="0" fontId="4" fillId="3" borderId="15" xfId="0" applyFont="1" applyFill="1" applyBorder="1" applyAlignment="1">
      <alignment vertical="center" wrapText="1"/>
    </xf>
    <xf numFmtId="0" fontId="0" fillId="0" borderId="0" xfId="0" applyFont="1" applyFill="1" applyAlignment="1">
      <alignment horizontal="left" vertical="center"/>
    </xf>
    <xf numFmtId="169" fontId="0" fillId="0" borderId="34" xfId="0" applyNumberFormat="1" applyFont="1" applyFill="1" applyBorder="1" applyAlignment="1">
      <alignment vertical="center" wrapText="1"/>
    </xf>
    <xf numFmtId="169" fontId="0" fillId="10" borderId="34" xfId="0" applyNumberFormat="1" applyFont="1" applyFill="1" applyBorder="1" applyAlignment="1">
      <alignment vertical="center" wrapText="1"/>
    </xf>
    <xf numFmtId="0" fontId="0" fillId="7" borderId="34" xfId="0" applyFont="1" applyFill="1" applyBorder="1"/>
    <xf numFmtId="0" fontId="0" fillId="0" borderId="0" xfId="0" applyFont="1" applyAlignment="1">
      <alignment horizontal="center"/>
    </xf>
    <xf numFmtId="2" fontId="0" fillId="0" borderId="0" xfId="0" applyNumberFormat="1" applyFont="1" applyFill="1" applyAlignment="1">
      <alignment horizontal="center"/>
    </xf>
    <xf numFmtId="2" fontId="0" fillId="0" borderId="0" xfId="0" applyNumberFormat="1" applyFont="1" applyAlignment="1">
      <alignment horizontal="center"/>
    </xf>
    <xf numFmtId="0" fontId="7" fillId="2" borderId="0" xfId="0" applyNumberFormat="1" applyFont="1" applyFill="1" applyAlignment="1" applyProtection="1">
      <alignment horizontal="right" vertical="top" wrapText="1"/>
    </xf>
    <xf numFmtId="0" fontId="23" fillId="2" borderId="0" xfId="0" applyNumberFormat="1" applyFont="1" applyFill="1" applyAlignment="1" applyProtection="1">
      <alignment horizontal="right" vertical="top" wrapText="1"/>
    </xf>
    <xf numFmtId="0" fontId="7" fillId="2" borderId="0" xfId="0" applyNumberFormat="1" applyFont="1" applyFill="1" applyAlignment="1" applyProtection="1">
      <alignment horizontal="right" vertical="top"/>
    </xf>
    <xf numFmtId="2" fontId="5" fillId="0" borderId="0" xfId="1" applyNumberFormat="1" applyFont="1" applyFill="1" applyAlignment="1">
      <alignment horizontal="right" vertical="top"/>
    </xf>
    <xf numFmtId="2" fontId="5" fillId="0" borderId="0" xfId="0" applyNumberFormat="1" applyFont="1" applyFill="1" applyAlignment="1">
      <alignment vertical="top" wrapText="1"/>
    </xf>
    <xf numFmtId="0" fontId="22" fillId="0" borderId="0" xfId="0" applyFont="1" applyFill="1" applyAlignment="1">
      <alignment vertical="top" wrapText="1"/>
    </xf>
    <xf numFmtId="0" fontId="22" fillId="0" borderId="0" xfId="0" applyFont="1" applyFill="1" applyAlignment="1">
      <alignment horizontal="right"/>
    </xf>
    <xf numFmtId="0" fontId="24" fillId="0" borderId="0" xfId="0" applyFont="1" applyFill="1"/>
    <xf numFmtId="0" fontId="29" fillId="0" borderId="0" xfId="0" applyFont="1" applyFill="1"/>
    <xf numFmtId="0" fontId="10" fillId="0" borderId="0" xfId="0" applyFont="1" applyFill="1"/>
    <xf numFmtId="0" fontId="0" fillId="0" borderId="0" xfId="0" applyFont="1" applyFill="1" applyAlignment="1">
      <alignment vertical="top"/>
    </xf>
    <xf numFmtId="0" fontId="13" fillId="0" borderId="0" xfId="0" applyFont="1" applyFill="1" applyAlignment="1">
      <alignment vertical="center"/>
    </xf>
    <xf numFmtId="1" fontId="10" fillId="7" borderId="34" xfId="0" applyNumberFormat="1" applyFont="1" applyFill="1" applyBorder="1" applyAlignment="1">
      <alignment horizontal="center" vertical="center" wrapText="1"/>
    </xf>
    <xf numFmtId="0" fontId="29" fillId="0" borderId="0" xfId="0" applyFont="1"/>
    <xf numFmtId="0" fontId="13" fillId="0" borderId="0" xfId="0" applyFont="1"/>
    <xf numFmtId="0" fontId="12" fillId="7" borderId="24" xfId="0" applyFont="1" applyFill="1" applyBorder="1" applyAlignment="1">
      <alignment vertical="center" wrapText="1"/>
    </xf>
    <xf numFmtId="0" fontId="4" fillId="7" borderId="34" xfId="0" applyFont="1" applyFill="1" applyBorder="1" applyAlignment="1">
      <alignment vertical="top" wrapText="1"/>
    </xf>
    <xf numFmtId="0" fontId="10" fillId="7" borderId="34" xfId="0" applyFont="1" applyFill="1" applyBorder="1" applyAlignment="1">
      <alignment horizontal="center" vertical="center" wrapText="1"/>
    </xf>
    <xf numFmtId="169" fontId="4" fillId="0" borderId="0" xfId="0" applyNumberFormat="1" applyFont="1" applyFill="1" applyBorder="1" applyAlignment="1">
      <alignment horizontal="center" vertical="center" wrapText="1"/>
    </xf>
    <xf numFmtId="9" fontId="10" fillId="7" borderId="34" xfId="7" applyFont="1" applyFill="1" applyBorder="1" applyAlignment="1">
      <alignment horizontal="center" vertical="center" wrapText="1"/>
    </xf>
    <xf numFmtId="0" fontId="4" fillId="0" borderId="34" xfId="0" applyFont="1" applyFill="1" applyBorder="1" applyAlignment="1">
      <alignment vertical="top" wrapText="1"/>
    </xf>
    <xf numFmtId="0" fontId="10" fillId="7" borderId="34" xfId="0" applyFont="1" applyFill="1" applyBorder="1" applyAlignment="1">
      <alignment vertical="top" wrapText="1"/>
    </xf>
    <xf numFmtId="0" fontId="0" fillId="0" borderId="34" xfId="0" applyFont="1" applyFill="1" applyBorder="1" applyAlignment="1">
      <alignment vertical="top" wrapText="1"/>
    </xf>
    <xf numFmtId="0" fontId="0" fillId="0" borderId="0" xfId="0" applyFont="1" applyAlignment="1">
      <alignment vertical="top"/>
    </xf>
    <xf numFmtId="169" fontId="0" fillId="0" borderId="0" xfId="0" applyNumberFormat="1" applyFont="1" applyFill="1"/>
    <xf numFmtId="169" fontId="0" fillId="0" borderId="0" xfId="0" applyNumberFormat="1" applyFont="1" applyFill="1" applyAlignment="1">
      <alignment vertical="top"/>
    </xf>
    <xf numFmtId="0" fontId="0" fillId="0" borderId="0" xfId="0" applyFont="1" applyFill="1" applyAlignment="1">
      <alignment horizontal="left" vertical="top"/>
    </xf>
    <xf numFmtId="0" fontId="4" fillId="7" borderId="34" xfId="0" applyFont="1" applyFill="1" applyBorder="1" applyAlignment="1">
      <alignment horizontal="left" vertical="top" wrapText="1"/>
    </xf>
    <xf numFmtId="0" fontId="0" fillId="0" borderId="0" xfId="0" applyFont="1" applyAlignment="1">
      <alignment horizontal="left" vertical="top"/>
    </xf>
    <xf numFmtId="0" fontId="10" fillId="7" borderId="34" xfId="0" applyFont="1" applyFill="1" applyBorder="1" applyAlignment="1">
      <alignment horizontal="left" vertical="top" wrapText="1"/>
    </xf>
    <xf numFmtId="0" fontId="10" fillId="0" borderId="0" xfId="0" applyFont="1" applyFill="1" applyAlignment="1">
      <alignment horizontal="center" vertical="center"/>
    </xf>
    <xf numFmtId="169" fontId="0" fillId="0" borderId="0" xfId="0" applyNumberFormat="1" applyFont="1" applyFill="1" applyAlignment="1">
      <alignment horizontal="center" vertical="center"/>
    </xf>
    <xf numFmtId="169" fontId="0" fillId="0" borderId="0" xfId="0" applyNumberFormat="1" applyFont="1" applyFill="1" applyAlignment="1">
      <alignment horizontal="left" vertical="top"/>
    </xf>
    <xf numFmtId="1" fontId="4" fillId="7" borderId="34" xfId="0" applyNumberFormat="1" applyFont="1" applyFill="1" applyBorder="1" applyAlignment="1">
      <alignment horizontal="left" vertical="top" wrapText="1"/>
    </xf>
    <xf numFmtId="0" fontId="4" fillId="0" borderId="34" xfId="0" applyFont="1" applyFill="1" applyBorder="1" applyAlignment="1">
      <alignment horizontal="center" vertical="top" wrapText="1"/>
    </xf>
    <xf numFmtId="164" fontId="3" fillId="0" borderId="0" xfId="13" applyNumberFormat="1" applyFont="1" applyFill="1" applyBorder="1"/>
    <xf numFmtId="0" fontId="4" fillId="0" borderId="0" xfId="0" applyFont="1" applyAlignment="1">
      <alignment horizontal="right"/>
    </xf>
    <xf numFmtId="1" fontId="10" fillId="7" borderId="34" xfId="0" applyNumberFormat="1" applyFont="1" applyFill="1" applyBorder="1" applyAlignment="1">
      <alignment horizontal="left" vertical="top" wrapText="1"/>
    </xf>
    <xf numFmtId="169" fontId="3" fillId="0" borderId="0" xfId="1" applyNumberFormat="1" applyFont="1" applyFill="1"/>
    <xf numFmtId="0" fontId="4" fillId="0" borderId="34" xfId="1" applyFont="1" applyBorder="1" applyAlignment="1">
      <alignment horizontal="center"/>
    </xf>
    <xf numFmtId="3" fontId="4" fillId="0" borderId="1" xfId="0" applyNumberFormat="1" applyFont="1" applyBorder="1" applyAlignment="1">
      <alignment horizontal="right" vertical="center"/>
    </xf>
    <xf numFmtId="3" fontId="6" fillId="0" borderId="3" xfId="0" applyNumberFormat="1" applyFont="1" applyBorder="1" applyAlignment="1">
      <alignment horizontal="right" vertical="center" wrapText="1"/>
    </xf>
    <xf numFmtId="3" fontId="4" fillId="0" borderId="12" xfId="0" applyNumberFormat="1" applyFont="1" applyBorder="1" applyAlignment="1">
      <alignment horizontal="right" vertical="center"/>
    </xf>
    <xf numFmtId="3" fontId="6" fillId="0" borderId="14" xfId="0" applyNumberFormat="1" applyFont="1" applyBorder="1" applyAlignment="1">
      <alignment horizontal="right" vertical="center" wrapText="1"/>
    </xf>
    <xf numFmtId="3" fontId="4" fillId="0" borderId="27" xfId="0" applyNumberFormat="1" applyFont="1" applyBorder="1" applyAlignment="1">
      <alignment horizontal="right" vertical="center"/>
    </xf>
    <xf numFmtId="3" fontId="4" fillId="0" borderId="5" xfId="0" applyNumberFormat="1" applyFont="1" applyBorder="1" applyAlignment="1">
      <alignment horizontal="right" vertical="center"/>
    </xf>
    <xf numFmtId="3" fontId="6" fillId="0" borderId="7" xfId="0" applyNumberFormat="1" applyFont="1" applyBorder="1" applyAlignment="1">
      <alignment horizontal="right" vertical="center" wrapText="1"/>
    </xf>
    <xf numFmtId="3" fontId="4" fillId="0" borderId="14" xfId="0" applyNumberFormat="1" applyFont="1" applyBorder="1" applyAlignment="1">
      <alignment horizontal="right" vertical="center"/>
    </xf>
    <xf numFmtId="3" fontId="4" fillId="0" borderId="16" xfId="0" applyNumberFormat="1" applyFont="1" applyBorder="1" applyAlignment="1">
      <alignment horizontal="right" vertical="center"/>
    </xf>
    <xf numFmtId="3" fontId="4" fillId="0" borderId="18" xfId="0" applyNumberFormat="1" applyFont="1" applyBorder="1" applyAlignment="1">
      <alignment horizontal="right" vertical="center"/>
    </xf>
    <xf numFmtId="3" fontId="4" fillId="0" borderId="3" xfId="0" applyNumberFormat="1" applyFont="1" applyBorder="1" applyAlignment="1">
      <alignment horizontal="right" vertical="center"/>
    </xf>
    <xf numFmtId="3" fontId="4" fillId="0" borderId="20" xfId="0" applyNumberFormat="1" applyFont="1" applyBorder="1" applyAlignment="1">
      <alignment horizontal="right" vertical="center"/>
    </xf>
    <xf numFmtId="3" fontId="4" fillId="0" borderId="22" xfId="0" applyNumberFormat="1" applyFont="1" applyBorder="1" applyAlignment="1">
      <alignment horizontal="right" vertical="center"/>
    </xf>
    <xf numFmtId="3" fontId="4" fillId="0" borderId="19" xfId="0" applyNumberFormat="1" applyFont="1" applyBorder="1" applyAlignment="1">
      <alignment horizontal="right" vertical="center"/>
    </xf>
    <xf numFmtId="3" fontId="4" fillId="0" borderId="23" xfId="0" applyNumberFormat="1" applyFont="1" applyBorder="1" applyAlignment="1">
      <alignment horizontal="right" vertical="center"/>
    </xf>
    <xf numFmtId="3" fontId="4" fillId="0" borderId="25" xfId="0" applyNumberFormat="1" applyFont="1" applyBorder="1" applyAlignment="1">
      <alignment horizontal="right" vertical="center"/>
    </xf>
    <xf numFmtId="3" fontId="4" fillId="0" borderId="26" xfId="0" applyNumberFormat="1" applyFont="1" applyBorder="1" applyAlignment="1">
      <alignment horizontal="right" vertical="center"/>
    </xf>
    <xf numFmtId="3" fontId="4" fillId="0" borderId="4" xfId="0" applyNumberFormat="1" applyFont="1" applyBorder="1" applyAlignment="1">
      <alignment horizontal="right" vertical="center"/>
    </xf>
    <xf numFmtId="3" fontId="4" fillId="0" borderId="29" xfId="0" applyNumberFormat="1" applyFont="1" applyBorder="1" applyAlignment="1">
      <alignment horizontal="right" vertical="center"/>
    </xf>
    <xf numFmtId="3" fontId="4" fillId="0" borderId="30" xfId="0" applyNumberFormat="1" applyFont="1" applyBorder="1" applyAlignment="1">
      <alignment horizontal="right" vertical="center"/>
    </xf>
    <xf numFmtId="0" fontId="4" fillId="3" borderId="34" xfId="0" applyFont="1" applyFill="1" applyBorder="1" applyAlignment="1">
      <alignment vertical="top" wrapText="1"/>
    </xf>
    <xf numFmtId="169" fontId="0" fillId="0" borderId="0" xfId="0" applyNumberFormat="1" applyFont="1"/>
    <xf numFmtId="169" fontId="10" fillId="0" borderId="0" xfId="0" applyNumberFormat="1" applyFont="1" applyFill="1"/>
    <xf numFmtId="0" fontId="4" fillId="0" borderId="0" xfId="1" applyFont="1" applyFill="1" applyAlignment="1">
      <alignment horizontal="right"/>
    </xf>
    <xf numFmtId="0" fontId="8" fillId="0" borderId="10" xfId="0" applyFont="1" applyBorder="1" applyAlignment="1">
      <alignment horizontal="center" vertical="center" wrapText="1"/>
    </xf>
    <xf numFmtId="3" fontId="4" fillId="0" borderId="2" xfId="0" applyNumberFormat="1" applyFont="1" applyBorder="1" applyAlignment="1">
      <alignment horizontal="right" vertical="center"/>
    </xf>
    <xf numFmtId="0" fontId="4" fillId="0" borderId="12" xfId="0" applyFont="1" applyBorder="1" applyAlignment="1">
      <alignment horizontal="right" vertical="center"/>
    </xf>
    <xf numFmtId="3" fontId="4" fillId="0" borderId="13" xfId="0" applyNumberFormat="1" applyFont="1" applyBorder="1" applyAlignment="1">
      <alignment horizontal="right" vertical="center"/>
    </xf>
    <xf numFmtId="3" fontId="6" fillId="0" borderId="38" xfId="0" applyNumberFormat="1" applyFont="1" applyBorder="1" applyAlignment="1">
      <alignment horizontal="right" vertical="center" wrapText="1"/>
    </xf>
    <xf numFmtId="3" fontId="4" fillId="0" borderId="28" xfId="0" applyNumberFormat="1" applyFont="1" applyBorder="1" applyAlignment="1">
      <alignment horizontal="right" vertical="center"/>
    </xf>
    <xf numFmtId="3" fontId="4" fillId="0" borderId="48" xfId="0" applyNumberFormat="1" applyFont="1" applyBorder="1" applyAlignment="1">
      <alignment horizontal="right" vertical="center"/>
    </xf>
    <xf numFmtId="3" fontId="6" fillId="0" borderId="29" xfId="0" applyNumberFormat="1" applyFont="1" applyBorder="1" applyAlignment="1">
      <alignment horizontal="right" vertical="center" wrapText="1"/>
    </xf>
    <xf numFmtId="3" fontId="4" fillId="0" borderId="6" xfId="0" applyNumberFormat="1" applyFont="1" applyBorder="1" applyAlignment="1">
      <alignment horizontal="right" vertical="center"/>
    </xf>
    <xf numFmtId="3" fontId="6" fillId="0" borderId="49" xfId="0" applyNumberFormat="1" applyFont="1" applyBorder="1" applyAlignment="1">
      <alignment horizontal="right" vertical="center" wrapText="1"/>
    </xf>
    <xf numFmtId="3" fontId="4" fillId="0" borderId="42" xfId="0" applyNumberFormat="1" applyFont="1" applyBorder="1" applyAlignment="1">
      <alignment horizontal="right" vertical="center"/>
    </xf>
    <xf numFmtId="0" fontId="3" fillId="0" borderId="12" xfId="0" applyFont="1" applyBorder="1" applyAlignment="1">
      <alignment horizontal="right" vertical="center"/>
    </xf>
    <xf numFmtId="3" fontId="3" fillId="0" borderId="13" xfId="0" applyNumberFormat="1" applyFont="1" applyBorder="1" applyAlignment="1">
      <alignment horizontal="right" vertical="center"/>
    </xf>
    <xf numFmtId="3" fontId="3" fillId="0" borderId="12" xfId="0" applyNumberFormat="1" applyFont="1" applyBorder="1" applyAlignment="1">
      <alignment horizontal="right" vertical="center"/>
    </xf>
    <xf numFmtId="3" fontId="30" fillId="0" borderId="14" xfId="0" applyNumberFormat="1" applyFont="1" applyBorder="1" applyAlignment="1">
      <alignment horizontal="right" vertical="center" wrapText="1"/>
    </xf>
    <xf numFmtId="3" fontId="30" fillId="0" borderId="38" xfId="0" applyNumberFormat="1" applyFont="1" applyBorder="1" applyAlignment="1">
      <alignment horizontal="right" vertical="center" wrapText="1"/>
    </xf>
    <xf numFmtId="3" fontId="4" fillId="0" borderId="38" xfId="0" applyNumberFormat="1" applyFont="1" applyBorder="1" applyAlignment="1">
      <alignment horizontal="right" vertical="center"/>
    </xf>
    <xf numFmtId="3" fontId="3" fillId="0" borderId="6" xfId="0" applyNumberFormat="1" applyFont="1" applyBorder="1" applyAlignment="1">
      <alignment horizontal="right" vertical="center"/>
    </xf>
    <xf numFmtId="3" fontId="3" fillId="0" borderId="5" xfId="0" applyNumberFormat="1" applyFont="1" applyBorder="1" applyAlignment="1">
      <alignment horizontal="right" vertical="center"/>
    </xf>
    <xf numFmtId="3" fontId="30" fillId="0" borderId="7" xfId="0" applyNumberFormat="1" applyFont="1" applyBorder="1" applyAlignment="1">
      <alignment horizontal="right" vertical="center" wrapText="1"/>
    </xf>
    <xf numFmtId="3" fontId="4" fillId="0" borderId="31" xfId="0" applyNumberFormat="1" applyFont="1" applyBorder="1" applyAlignment="1">
      <alignment horizontal="right" vertical="center"/>
    </xf>
    <xf numFmtId="3" fontId="4" fillId="0" borderId="17" xfId="0" applyNumberFormat="1" applyFont="1" applyBorder="1" applyAlignment="1">
      <alignment horizontal="right" vertical="center"/>
    </xf>
    <xf numFmtId="3" fontId="4" fillId="0" borderId="46" xfId="0" applyNumberFormat="1" applyFont="1" applyBorder="1" applyAlignment="1">
      <alignment horizontal="right" vertical="center"/>
    </xf>
    <xf numFmtId="3" fontId="4" fillId="0" borderId="21" xfId="0" applyNumberFormat="1" applyFont="1" applyBorder="1" applyAlignment="1">
      <alignment horizontal="right" vertical="center"/>
    </xf>
    <xf numFmtId="3" fontId="4" fillId="0" borderId="44" xfId="0" applyNumberFormat="1" applyFont="1" applyBorder="1" applyAlignment="1">
      <alignment horizontal="right" vertical="center"/>
    </xf>
    <xf numFmtId="3" fontId="30" fillId="0" borderId="14" xfId="0" applyNumberFormat="1" applyFont="1" applyBorder="1" applyAlignment="1">
      <alignment horizontal="center" vertical="center" wrapText="1"/>
    </xf>
    <xf numFmtId="3" fontId="31" fillId="0" borderId="7" xfId="0" applyNumberFormat="1" applyFont="1" applyBorder="1" applyAlignment="1">
      <alignment horizontal="center" vertical="center" wrapText="1"/>
    </xf>
    <xf numFmtId="3" fontId="32" fillId="0" borderId="3" xfId="0" applyNumberFormat="1" applyFont="1" applyBorder="1" applyAlignment="1">
      <alignment horizontal="center" vertical="center" wrapText="1"/>
    </xf>
    <xf numFmtId="3" fontId="30" fillId="0" borderId="7" xfId="0" applyNumberFormat="1" applyFont="1" applyBorder="1" applyAlignment="1">
      <alignment horizontal="center" vertical="center" wrapText="1"/>
    </xf>
    <xf numFmtId="3" fontId="32" fillId="0" borderId="3" xfId="0" applyNumberFormat="1" applyFont="1" applyBorder="1" applyAlignment="1">
      <alignment horizontal="center" vertical="center"/>
    </xf>
    <xf numFmtId="3" fontId="32" fillId="0" borderId="3" xfId="0" applyNumberFormat="1" applyFont="1" applyFill="1" applyBorder="1" applyAlignment="1">
      <alignment horizontal="center" vertical="center" wrapText="1"/>
    </xf>
    <xf numFmtId="3" fontId="30" fillId="0" borderId="14" xfId="0" applyNumberFormat="1" applyFont="1" applyFill="1" applyBorder="1" applyAlignment="1">
      <alignment horizontal="center" vertical="center" wrapText="1"/>
    </xf>
    <xf numFmtId="3" fontId="32" fillId="0" borderId="7" xfId="0" applyNumberFormat="1" applyFont="1" applyFill="1" applyBorder="1" applyAlignment="1">
      <alignment horizontal="center" vertical="center" wrapText="1"/>
    </xf>
    <xf numFmtId="3" fontId="6" fillId="0" borderId="3" xfId="0" applyNumberFormat="1" applyFont="1" applyFill="1" applyBorder="1" applyAlignment="1">
      <alignment horizontal="center" vertical="center" wrapText="1"/>
    </xf>
    <xf numFmtId="3" fontId="6" fillId="0" borderId="14" xfId="0" applyNumberFormat="1" applyFont="1" applyFill="1" applyBorder="1" applyAlignment="1">
      <alignment horizontal="center" vertical="center" wrapText="1"/>
    </xf>
    <xf numFmtId="3" fontId="30" fillId="0" borderId="18" xfId="0" applyNumberFormat="1" applyFont="1" applyBorder="1" applyAlignment="1">
      <alignment horizontal="center" vertical="center" wrapText="1"/>
    </xf>
    <xf numFmtId="3" fontId="6" fillId="0" borderId="25" xfId="0" applyNumberFormat="1" applyFont="1" applyBorder="1" applyAlignment="1">
      <alignment horizontal="center" vertical="center" wrapText="1"/>
    </xf>
    <xf numFmtId="3" fontId="3" fillId="0" borderId="14" xfId="0" applyNumberFormat="1" applyFont="1" applyBorder="1" applyAlignment="1">
      <alignment horizontal="right" vertical="center"/>
    </xf>
    <xf numFmtId="3" fontId="3" fillId="0" borderId="15" xfId="0" applyNumberFormat="1" applyFont="1" applyBorder="1" applyAlignment="1">
      <alignment horizontal="right" vertical="center"/>
    </xf>
    <xf numFmtId="3" fontId="3" fillId="0" borderId="7" xfId="0" applyNumberFormat="1" applyFont="1" applyBorder="1" applyAlignment="1">
      <alignment horizontal="right" vertical="center"/>
    </xf>
    <xf numFmtId="3" fontId="3" fillId="0" borderId="8" xfId="0" applyNumberFormat="1" applyFont="1" applyBorder="1" applyAlignment="1">
      <alignment horizontal="right" vertical="center"/>
    </xf>
    <xf numFmtId="3" fontId="0" fillId="0" borderId="7" xfId="0" applyNumberFormat="1" applyBorder="1" applyAlignment="1">
      <alignment horizontal="center" vertical="center"/>
    </xf>
    <xf numFmtId="3" fontId="3" fillId="0" borderId="16" xfId="0" applyNumberFormat="1" applyFont="1" applyBorder="1" applyAlignment="1">
      <alignment horizontal="right" vertical="center"/>
    </xf>
    <xf numFmtId="3" fontId="3" fillId="0" borderId="18" xfId="0" applyNumberFormat="1" applyFont="1" applyBorder="1" applyAlignment="1">
      <alignment horizontal="right" vertical="center"/>
    </xf>
    <xf numFmtId="3" fontId="3" fillId="0" borderId="19" xfId="0" applyNumberFormat="1" applyFont="1" applyBorder="1" applyAlignment="1">
      <alignment horizontal="right" vertical="center"/>
    </xf>
    <xf numFmtId="3" fontId="0" fillId="0" borderId="18" xfId="0" applyNumberFormat="1" applyBorder="1" applyAlignment="1">
      <alignment horizontal="center" vertical="center"/>
    </xf>
    <xf numFmtId="3" fontId="3" fillId="0" borderId="1" xfId="0" applyNumberFormat="1" applyFont="1" applyBorder="1" applyAlignment="1">
      <alignment horizontal="right" vertical="center"/>
    </xf>
    <xf numFmtId="3" fontId="3" fillId="0" borderId="3" xfId="0" applyNumberFormat="1" applyFont="1" applyBorder="1" applyAlignment="1">
      <alignment horizontal="right" vertical="center"/>
    </xf>
    <xf numFmtId="3" fontId="3" fillId="0" borderId="4" xfId="0" applyNumberFormat="1" applyFont="1" applyBorder="1" applyAlignment="1">
      <alignment horizontal="right" vertical="center"/>
    </xf>
    <xf numFmtId="3" fontId="3" fillId="0" borderId="32" xfId="0" applyNumberFormat="1" applyFont="1" applyBorder="1" applyAlignment="1">
      <alignment horizontal="right" vertical="center"/>
    </xf>
    <xf numFmtId="3" fontId="0" fillId="0" borderId="33" xfId="0" applyNumberFormat="1" applyBorder="1" applyAlignment="1">
      <alignment horizontal="center" vertical="center"/>
    </xf>
    <xf numFmtId="3" fontId="3" fillId="0" borderId="23" xfId="0" applyNumberFormat="1" applyFont="1" applyBorder="1" applyAlignment="1">
      <alignment horizontal="right" vertical="center"/>
    </xf>
    <xf numFmtId="3" fontId="3" fillId="0" borderId="25" xfId="0" applyNumberFormat="1" applyFont="1" applyBorder="1" applyAlignment="1">
      <alignment horizontal="right" vertical="center"/>
    </xf>
    <xf numFmtId="3" fontId="3" fillId="0" borderId="26" xfId="0" applyNumberFormat="1" applyFont="1" applyBorder="1" applyAlignment="1">
      <alignment horizontal="right" vertical="center"/>
    </xf>
    <xf numFmtId="3" fontId="0" fillId="0" borderId="25" xfId="0" applyNumberFormat="1" applyBorder="1" applyAlignment="1">
      <alignment horizontal="center" vertical="center"/>
    </xf>
    <xf numFmtId="174" fontId="0" fillId="0" borderId="5" xfId="0" applyNumberFormat="1" applyBorder="1" applyAlignment="1">
      <alignment vertical="center"/>
    </xf>
    <xf numFmtId="174" fontId="0" fillId="0" borderId="7" xfId="0" applyNumberFormat="1" applyBorder="1" applyAlignment="1">
      <alignment vertical="center"/>
    </xf>
    <xf numFmtId="174" fontId="0" fillId="0" borderId="8" xfId="0" applyNumberFormat="1" applyBorder="1" applyAlignment="1">
      <alignment vertical="center"/>
    </xf>
    <xf numFmtId="174" fontId="0" fillId="0" borderId="7" xfId="0" applyNumberFormat="1" applyBorder="1" applyAlignment="1">
      <alignment horizontal="center" vertical="center"/>
    </xf>
    <xf numFmtId="0" fontId="18" fillId="0" borderId="28" xfId="0" applyFont="1" applyBorder="1" applyAlignment="1">
      <alignment horizontal="right" vertical="center" wrapText="1"/>
    </xf>
    <xf numFmtId="171" fontId="4" fillId="9" borderId="34" xfId="6" applyNumberFormat="1" applyFont="1" applyFill="1" applyBorder="1" applyAlignment="1">
      <alignment horizontal="right" vertical="center" wrapText="1"/>
    </xf>
    <xf numFmtId="0" fontId="4" fillId="9" borderId="0" xfId="0" applyFont="1" applyFill="1"/>
    <xf numFmtId="0" fontId="3" fillId="9" borderId="34" xfId="0" applyFont="1" applyFill="1" applyBorder="1"/>
    <xf numFmtId="0" fontId="3" fillId="9" borderId="0" xfId="0" applyFont="1" applyFill="1"/>
    <xf numFmtId="0" fontId="0" fillId="4" borderId="34" xfId="0" applyFont="1" applyFill="1" applyBorder="1" applyAlignment="1">
      <alignment horizontal="center" vertical="top" wrapText="1"/>
    </xf>
    <xf numFmtId="0" fontId="0" fillId="4" borderId="34" xfId="0" applyFont="1" applyFill="1" applyBorder="1" applyAlignment="1">
      <alignment vertical="top" wrapText="1"/>
    </xf>
    <xf numFmtId="169" fontId="3" fillId="0" borderId="0" xfId="0" applyNumberFormat="1" applyFont="1"/>
    <xf numFmtId="169" fontId="4" fillId="9" borderId="0" xfId="0" applyNumberFormat="1" applyFont="1" applyFill="1"/>
    <xf numFmtId="169" fontId="3" fillId="9" borderId="0" xfId="0" applyNumberFormat="1" applyFont="1" applyFill="1"/>
    <xf numFmtId="0" fontId="13" fillId="0" borderId="34" xfId="0" applyNumberFormat="1" applyFont="1" applyFill="1" applyBorder="1" applyAlignment="1">
      <alignment horizontal="left" vertical="center" wrapText="1"/>
    </xf>
    <xf numFmtId="0" fontId="13" fillId="0" borderId="34" xfId="4" applyNumberFormat="1" applyFont="1" applyFill="1" applyBorder="1" applyAlignment="1">
      <alignment horizontal="left" vertical="center" wrapText="1"/>
    </xf>
    <xf numFmtId="0" fontId="14" fillId="0" borderId="34" xfId="4" applyNumberFormat="1" applyFont="1" applyFill="1" applyBorder="1" applyAlignment="1">
      <alignment horizontal="left" vertical="center" wrapText="1"/>
    </xf>
    <xf numFmtId="0" fontId="3" fillId="0" borderId="34" xfId="4" applyNumberFormat="1" applyFont="1" applyFill="1" applyBorder="1" applyAlignment="1">
      <alignment horizontal="left" vertical="center" wrapText="1"/>
    </xf>
    <xf numFmtId="10" fontId="13" fillId="0" borderId="34" xfId="4" applyNumberFormat="1" applyFont="1" applyFill="1" applyBorder="1" applyAlignment="1">
      <alignment horizontal="left" vertical="center" wrapText="1"/>
    </xf>
    <xf numFmtId="166" fontId="4" fillId="0" borderId="34" xfId="1" applyNumberFormat="1" applyFont="1" applyFill="1" applyBorder="1" applyAlignment="1">
      <alignment horizontal="center" vertical="center" wrapText="1"/>
    </xf>
    <xf numFmtId="166" fontId="17" fillId="0" borderId="34" xfId="1" applyNumberFormat="1" applyFont="1" applyFill="1" applyBorder="1" applyAlignment="1">
      <alignment horizontal="center" vertical="center" wrapText="1"/>
    </xf>
    <xf numFmtId="166" fontId="3" fillId="0" borderId="34" xfId="1" applyNumberFormat="1" applyFont="1" applyFill="1" applyBorder="1" applyAlignment="1">
      <alignment horizontal="right" wrapText="1"/>
    </xf>
    <xf numFmtId="166" fontId="3" fillId="0" borderId="34" xfId="1" applyNumberFormat="1" applyFont="1" applyFill="1" applyBorder="1" applyAlignment="1">
      <alignment horizontal="left" wrapText="1" indent="1"/>
    </xf>
    <xf numFmtId="166" fontId="18" fillId="0" borderId="34" xfId="1" applyNumberFormat="1" applyFont="1" applyFill="1" applyBorder="1" applyAlignment="1">
      <alignment horizontal="left" wrapText="1" indent="2"/>
    </xf>
    <xf numFmtId="166" fontId="19" fillId="0" borderId="0" xfId="1" applyNumberFormat="1" applyFont="1" applyFill="1" applyAlignment="1">
      <alignment wrapText="1"/>
    </xf>
    <xf numFmtId="0" fontId="12" fillId="7" borderId="37" xfId="0" applyFont="1" applyFill="1" applyBorder="1" applyAlignment="1">
      <alignment vertical="center" wrapText="1"/>
    </xf>
    <xf numFmtId="0" fontId="3" fillId="0" borderId="0" xfId="1" applyFont="1" applyAlignment="1"/>
    <xf numFmtId="0" fontId="3" fillId="0" borderId="0" xfId="1" applyFont="1" applyFill="1" applyBorder="1" applyAlignment="1">
      <alignment horizontal="center"/>
    </xf>
    <xf numFmtId="169" fontId="4" fillId="0" borderId="0" xfId="8" applyNumberFormat="1" applyFont="1" applyFill="1" applyBorder="1" applyAlignment="1">
      <alignment horizontal="center" vertical="center" wrapText="1"/>
    </xf>
    <xf numFmtId="0" fontId="23" fillId="0" borderId="0" xfId="1" applyFont="1" applyFill="1" applyBorder="1" applyAlignment="1">
      <alignment horizontal="center" vertical="center"/>
    </xf>
    <xf numFmtId="0" fontId="13" fillId="0" borderId="0" xfId="0" applyFont="1" applyFill="1" applyBorder="1" applyAlignment="1">
      <alignment horizontal="center"/>
    </xf>
    <xf numFmtId="0" fontId="13" fillId="0" borderId="0" xfId="0" applyFont="1" applyAlignment="1">
      <alignment vertical="center"/>
    </xf>
    <xf numFmtId="0" fontId="0" fillId="0" borderId="0" xfId="1" applyFont="1" applyAlignment="1">
      <alignment horizontal="right"/>
    </xf>
    <xf numFmtId="0" fontId="13" fillId="0" borderId="0" xfId="0" applyFont="1" applyAlignment="1">
      <alignment horizontal="right" vertical="center"/>
    </xf>
    <xf numFmtId="0" fontId="14" fillId="0" borderId="12" xfId="0" applyFont="1" applyFill="1" applyBorder="1" applyAlignment="1">
      <alignment horizontal="center" vertical="center"/>
    </xf>
    <xf numFmtId="0" fontId="14" fillId="0" borderId="15" xfId="0" applyFont="1" applyFill="1" applyBorder="1" applyAlignment="1">
      <alignment vertical="center" wrapText="1"/>
    </xf>
    <xf numFmtId="0" fontId="14" fillId="0" borderId="3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0" fillId="7" borderId="24" xfId="0" applyFont="1" applyFill="1" applyBorder="1" applyAlignment="1">
      <alignment vertical="center" wrapText="1"/>
    </xf>
    <xf numFmtId="175" fontId="0" fillId="0" borderId="0" xfId="0" applyNumberFormat="1" applyFont="1" applyFill="1" applyAlignment="1">
      <alignment horizontal="center"/>
    </xf>
    <xf numFmtId="0" fontId="3" fillId="12" borderId="0" xfId="0" applyFont="1" applyFill="1"/>
    <xf numFmtId="0" fontId="4" fillId="12" borderId="0" xfId="0" applyFont="1" applyFill="1" applyAlignment="1">
      <alignment horizontal="right"/>
    </xf>
    <xf numFmtId="0" fontId="7" fillId="12" borderId="0" xfId="0" applyNumberFormat="1" applyFont="1" applyFill="1" applyAlignment="1" applyProtection="1">
      <alignment vertical="top" wrapText="1"/>
    </xf>
    <xf numFmtId="0" fontId="4" fillId="12" borderId="0" xfId="0" applyFont="1" applyFill="1" applyBorder="1" applyAlignment="1">
      <alignment horizontal="center" vertical="center" wrapText="1"/>
    </xf>
    <xf numFmtId="171" fontId="3" fillId="12" borderId="0" xfId="0" applyNumberFormat="1" applyFont="1" applyFill="1"/>
    <xf numFmtId="0" fontId="4" fillId="12" borderId="0" xfId="0" applyFont="1" applyFill="1"/>
    <xf numFmtId="165" fontId="3" fillId="12" borderId="0" xfId="0" applyNumberFormat="1" applyFont="1" applyFill="1"/>
    <xf numFmtId="0" fontId="4" fillId="0" borderId="24" xfId="1" applyFont="1" applyBorder="1" applyAlignment="1"/>
    <xf numFmtId="0" fontId="3" fillId="0" borderId="0" xfId="0" applyFont="1" applyBorder="1"/>
    <xf numFmtId="0" fontId="0" fillId="7" borderId="34" xfId="0" applyFont="1" applyFill="1" applyBorder="1" applyAlignment="1">
      <alignment horizontal="center" vertical="center"/>
    </xf>
    <xf numFmtId="0" fontId="4" fillId="13" borderId="34" xfId="0" applyFont="1" applyFill="1" applyBorder="1" applyAlignment="1">
      <alignment horizontal="center" vertical="center" wrapText="1"/>
    </xf>
    <xf numFmtId="0" fontId="4" fillId="13" borderId="34" xfId="0" applyFont="1" applyFill="1" applyBorder="1" applyAlignment="1">
      <alignment horizontal="left" vertical="center" wrapText="1"/>
    </xf>
    <xf numFmtId="0" fontId="4" fillId="13" borderId="34" xfId="0" applyFont="1" applyFill="1" applyBorder="1" applyAlignment="1">
      <alignment horizontal="center" vertical="center"/>
    </xf>
    <xf numFmtId="0" fontId="4" fillId="13" borderId="34" xfId="0" applyFont="1" applyFill="1" applyBorder="1"/>
    <xf numFmtId="0" fontId="4" fillId="7" borderId="34" xfId="0" applyFont="1" applyFill="1" applyBorder="1" applyAlignment="1">
      <alignment horizontal="center" vertical="center"/>
    </xf>
    <xf numFmtId="0" fontId="4" fillId="13" borderId="34" xfId="0" applyFont="1" applyFill="1" applyBorder="1" applyAlignment="1">
      <alignment horizontal="left" vertical="center"/>
    </xf>
    <xf numFmtId="0" fontId="3" fillId="13" borderId="34" xfId="0" applyFont="1" applyFill="1" applyBorder="1"/>
    <xf numFmtId="0" fontId="3" fillId="12" borderId="0" xfId="0" applyFont="1" applyFill="1" applyBorder="1"/>
    <xf numFmtId="171" fontId="4" fillId="12" borderId="0" xfId="6" applyNumberFormat="1" applyFont="1" applyFill="1" applyBorder="1" applyAlignment="1">
      <alignment horizontal="right" vertical="center" wrapText="1"/>
    </xf>
    <xf numFmtId="171" fontId="3" fillId="12" borderId="0" xfId="0" applyNumberFormat="1" applyFont="1" applyFill="1" applyBorder="1"/>
    <xf numFmtId="0" fontId="29" fillId="0" borderId="0" xfId="0" applyFont="1" applyFill="1" applyBorder="1" applyAlignment="1">
      <alignment horizontal="left" vertical="center"/>
    </xf>
    <xf numFmtId="0" fontId="10" fillId="0" borderId="0" xfId="0" applyFont="1" applyBorder="1" applyAlignment="1">
      <alignment horizontal="center" vertical="center" wrapText="1"/>
    </xf>
    <xf numFmtId="0" fontId="29" fillId="12" borderId="0" xfId="0" applyFont="1" applyFill="1"/>
    <xf numFmtId="169" fontId="29" fillId="0" borderId="0" xfId="0" applyNumberFormat="1" applyFont="1"/>
    <xf numFmtId="169" fontId="4" fillId="7" borderId="34" xfId="4" applyNumberFormat="1" applyFont="1" applyFill="1" applyBorder="1" applyAlignment="1">
      <alignment vertical="center" wrapText="1"/>
    </xf>
    <xf numFmtId="0" fontId="3" fillId="0" borderId="0" xfId="1" applyFont="1" applyFill="1" applyAlignment="1">
      <alignment horizontal="left" wrapText="1"/>
    </xf>
    <xf numFmtId="0" fontId="3" fillId="0" borderId="0" xfId="1" applyFont="1" applyAlignment="1">
      <alignment horizontal="left" wrapText="1"/>
    </xf>
    <xf numFmtId="0" fontId="0" fillId="0" borderId="12" xfId="0" applyFont="1" applyBorder="1" applyAlignment="1">
      <alignment horizontal="center" vertical="center"/>
    </xf>
    <xf numFmtId="0" fontId="0" fillId="0" borderId="13" xfId="0" applyFont="1" applyBorder="1" applyAlignment="1">
      <alignment horizontal="justify" vertical="center" wrapText="1"/>
    </xf>
    <xf numFmtId="3" fontId="0" fillId="0" borderId="12" xfId="0" applyNumberFormat="1" applyFont="1" applyBorder="1" applyAlignment="1">
      <alignment horizontal="right" vertical="center"/>
    </xf>
    <xf numFmtId="3" fontId="0" fillId="0" borderId="13" xfId="0" applyNumberFormat="1" applyFont="1" applyBorder="1" applyAlignment="1">
      <alignment horizontal="right" vertical="center"/>
    </xf>
    <xf numFmtId="0" fontId="0" fillId="0" borderId="34" xfId="4" applyNumberFormat="1" applyFont="1" applyFill="1" applyBorder="1" applyAlignment="1">
      <alignment horizontal="left" vertical="center" wrapText="1"/>
    </xf>
    <xf numFmtId="0" fontId="4" fillId="3" borderId="35" xfId="0" applyFont="1" applyFill="1" applyBorder="1" applyAlignment="1">
      <alignment vertical="center" wrapText="1"/>
    </xf>
    <xf numFmtId="0" fontId="0" fillId="3" borderId="34" xfId="0" applyFont="1" applyFill="1" applyBorder="1" applyAlignment="1">
      <alignment vertical="center" wrapText="1"/>
    </xf>
    <xf numFmtId="0" fontId="4" fillId="3" borderId="37" xfId="0" applyFont="1" applyFill="1" applyBorder="1" applyAlignment="1">
      <alignment vertical="center" wrapText="1"/>
    </xf>
    <xf numFmtId="0" fontId="4" fillId="3" borderId="34" xfId="0" applyFont="1" applyFill="1" applyBorder="1" applyAlignment="1" applyProtection="1">
      <alignment horizontal="center" vertical="top" wrapText="1"/>
    </xf>
    <xf numFmtId="0" fontId="4" fillId="2" borderId="34" xfId="0" applyFont="1" applyFill="1" applyBorder="1" applyAlignment="1" applyProtection="1">
      <alignment horizontal="center" vertical="top" wrapText="1"/>
    </xf>
    <xf numFmtId="0" fontId="22" fillId="0" borderId="0" xfId="0" applyFont="1" applyFill="1"/>
    <xf numFmtId="0" fontId="22" fillId="0" borderId="0" xfId="0" applyFont="1" applyFill="1" applyAlignment="1">
      <alignment horizontal="center"/>
    </xf>
    <xf numFmtId="171" fontId="0" fillId="0" borderId="34" xfId="6" applyNumberFormat="1" applyFont="1" applyFill="1" applyBorder="1" applyAlignment="1">
      <alignment vertical="top" wrapText="1"/>
    </xf>
    <xf numFmtId="171" fontId="10" fillId="7" borderId="34" xfId="6" applyNumberFormat="1" applyFont="1" applyFill="1" applyBorder="1" applyAlignment="1" applyProtection="1">
      <alignment horizontal="center" vertical="top" wrapText="1"/>
    </xf>
    <xf numFmtId="171" fontId="4" fillId="7" borderId="34" xfId="6" applyNumberFormat="1" applyFont="1" applyFill="1" applyBorder="1" applyAlignment="1" applyProtection="1">
      <alignment horizontal="center" vertical="top" wrapText="1"/>
    </xf>
    <xf numFmtId="171" fontId="4" fillId="7" borderId="34" xfId="6" applyNumberFormat="1" applyFont="1" applyFill="1" applyBorder="1" applyAlignment="1" applyProtection="1">
      <alignment horizontal="center" vertical="center" wrapText="1"/>
    </xf>
    <xf numFmtId="1" fontId="10" fillId="7" borderId="34" xfId="6" applyNumberFormat="1" applyFont="1" applyFill="1" applyBorder="1" applyAlignment="1" applyProtection="1">
      <alignment horizontal="center" vertical="top" wrapText="1"/>
    </xf>
    <xf numFmtId="1" fontId="4" fillId="7" borderId="34" xfId="6" applyNumberFormat="1" applyFont="1" applyFill="1" applyBorder="1" applyAlignment="1" applyProtection="1">
      <alignment horizontal="center" vertical="top" wrapText="1"/>
    </xf>
    <xf numFmtId="1" fontId="4" fillId="7" borderId="34" xfId="6" applyNumberFormat="1" applyFont="1" applyFill="1" applyBorder="1" applyAlignment="1" applyProtection="1">
      <alignment horizontal="center" vertical="center" wrapText="1"/>
    </xf>
    <xf numFmtId="1" fontId="0" fillId="0" borderId="34" xfId="6" applyNumberFormat="1" applyFont="1" applyFill="1" applyBorder="1" applyAlignment="1">
      <alignment vertical="top" wrapText="1"/>
    </xf>
    <xf numFmtId="0" fontId="22" fillId="0" borderId="0" xfId="0" applyFont="1" applyFill="1" applyAlignment="1">
      <alignment horizontal="left" vertical="top"/>
    </xf>
    <xf numFmtId="169" fontId="34" fillId="0" borderId="0" xfId="0" applyNumberFormat="1" applyFont="1" applyFill="1"/>
    <xf numFmtId="0" fontId="34" fillId="0" borderId="0" xfId="0" applyFont="1" applyFill="1"/>
    <xf numFmtId="0" fontId="3" fillId="7" borderId="34" xfId="0" applyFont="1" applyFill="1" applyBorder="1" applyAlignment="1">
      <alignment horizontal="left" vertical="top" wrapText="1"/>
    </xf>
    <xf numFmtId="0" fontId="23" fillId="0" borderId="0" xfId="0" applyFont="1" applyAlignment="1">
      <alignment horizontal="right"/>
    </xf>
    <xf numFmtId="0" fontId="23" fillId="0" borderId="0" xfId="0" applyFont="1" applyFill="1" applyAlignment="1">
      <alignment horizontal="right"/>
    </xf>
    <xf numFmtId="0" fontId="0" fillId="0" borderId="0" xfId="0" applyFont="1" applyFill="1" applyAlignment="1">
      <alignment horizontal="right" vertical="top"/>
    </xf>
    <xf numFmtId="4" fontId="3" fillId="0" borderId="34" xfId="4" applyNumberFormat="1" applyFont="1" applyFill="1" applyBorder="1" applyAlignment="1">
      <alignment horizontal="left" vertical="center" wrapText="1"/>
    </xf>
    <xf numFmtId="2" fontId="3" fillId="0" borderId="34" xfId="4" applyNumberFormat="1" applyFont="1" applyFill="1" applyBorder="1" applyAlignment="1">
      <alignment horizontal="left" vertical="center" wrapText="1"/>
    </xf>
    <xf numFmtId="14" fontId="13" fillId="0" borderId="34" xfId="4" applyNumberFormat="1" applyFont="1" applyFill="1" applyBorder="1" applyAlignment="1">
      <alignment horizontal="left" vertical="center" wrapText="1"/>
    </xf>
    <xf numFmtId="171" fontId="10" fillId="7" borderId="34" xfId="6" applyNumberFormat="1" applyFont="1" applyFill="1" applyBorder="1" applyAlignment="1">
      <alignment horizontal="center" vertical="center" wrapText="1"/>
    </xf>
    <xf numFmtId="171" fontId="4" fillId="7" borderId="34" xfId="6" applyNumberFormat="1" applyFont="1" applyFill="1" applyBorder="1" applyAlignment="1">
      <alignment horizontal="center" vertical="center" wrapText="1"/>
    </xf>
    <xf numFmtId="166" fontId="3" fillId="0" borderId="34" xfId="1" applyNumberFormat="1" applyFont="1" applyFill="1" applyBorder="1"/>
    <xf numFmtId="166" fontId="3" fillId="0" borderId="34" xfId="1" applyNumberFormat="1" applyFont="1" applyFill="1" applyBorder="1" applyAlignment="1">
      <alignment vertical="center"/>
    </xf>
    <xf numFmtId="0" fontId="4" fillId="0" borderId="24" xfId="1" applyFont="1" applyBorder="1" applyAlignment="1">
      <alignment horizontal="center" wrapText="1"/>
    </xf>
    <xf numFmtId="0" fontId="4" fillId="14" borderId="34" xfId="4" applyFont="1" applyFill="1" applyBorder="1" applyAlignment="1">
      <alignment horizontal="left" vertical="center"/>
    </xf>
    <xf numFmtId="0" fontId="4" fillId="14" borderId="34" xfId="0" applyNumberFormat="1" applyFont="1" applyFill="1" applyBorder="1" applyAlignment="1">
      <alignment horizontal="left" vertical="center" wrapText="1"/>
    </xf>
    <xf numFmtId="0" fontId="4" fillId="9" borderId="34" xfId="4" applyFont="1" applyFill="1" applyBorder="1" applyAlignment="1">
      <alignment horizontal="left" vertical="center"/>
    </xf>
    <xf numFmtId="0" fontId="4" fillId="9" borderId="34" xfId="0" applyNumberFormat="1" applyFont="1" applyFill="1" applyBorder="1" applyAlignment="1">
      <alignment horizontal="left" vertical="center" wrapText="1"/>
    </xf>
    <xf numFmtId="0" fontId="4" fillId="15" borderId="34" xfId="0" applyNumberFormat="1" applyFont="1" applyFill="1" applyBorder="1" applyAlignment="1">
      <alignment horizontal="left" vertical="center" wrapText="1"/>
    </xf>
    <xf numFmtId="0" fontId="4" fillId="16" borderId="34" xfId="4" applyFont="1" applyFill="1" applyBorder="1" applyAlignment="1">
      <alignment horizontal="left" vertical="center"/>
    </xf>
    <xf numFmtId="0" fontId="4" fillId="16" borderId="34" xfId="0" applyNumberFormat="1" applyFont="1" applyFill="1" applyBorder="1" applyAlignment="1">
      <alignment horizontal="left" vertical="center" wrapText="1"/>
    </xf>
    <xf numFmtId="0" fontId="0" fillId="0" borderId="0" xfId="0" applyFont="1" applyFill="1" applyAlignment="1"/>
    <xf numFmtId="0" fontId="0" fillId="0" borderId="34" xfId="0" applyFont="1" applyFill="1" applyBorder="1" applyAlignment="1">
      <alignment wrapText="1"/>
    </xf>
    <xf numFmtId="171" fontId="0" fillId="0" borderId="34" xfId="6" applyNumberFormat="1" applyFont="1" applyFill="1" applyBorder="1" applyAlignment="1">
      <alignment wrapText="1"/>
    </xf>
    <xf numFmtId="1" fontId="0" fillId="0" borderId="34" xfId="0" applyNumberFormat="1" applyFont="1" applyFill="1" applyBorder="1" applyAlignment="1">
      <alignment wrapText="1"/>
    </xf>
    <xf numFmtId="1" fontId="0" fillId="0" borderId="34" xfId="6" applyNumberFormat="1" applyFont="1" applyFill="1" applyBorder="1" applyAlignment="1">
      <alignment wrapText="1"/>
    </xf>
    <xf numFmtId="0" fontId="3" fillId="2" borderId="0" xfId="4" applyFont="1" applyFill="1" applyAlignment="1">
      <alignment horizontal="left" vertical="center"/>
    </xf>
    <xf numFmtId="0" fontId="3" fillId="0" borderId="0" xfId="0" applyFont="1" applyBorder="1" applyAlignment="1">
      <alignment horizontal="left" vertical="center"/>
    </xf>
    <xf numFmtId="2" fontId="5" fillId="0" borderId="0" xfId="0" applyNumberFormat="1" applyFont="1" applyFill="1" applyAlignment="1">
      <alignment horizontal="left" vertical="center" wrapText="1"/>
    </xf>
    <xf numFmtId="0" fontId="3" fillId="2" borderId="0" xfId="0" applyFont="1" applyFill="1" applyBorder="1" applyAlignment="1">
      <alignment horizontal="left" vertical="center"/>
    </xf>
    <xf numFmtId="168" fontId="4" fillId="7" borderId="34" xfId="6" applyNumberFormat="1" applyFont="1" applyFill="1" applyBorder="1" applyAlignment="1" applyProtection="1">
      <alignment horizontal="center" vertical="top" wrapText="1"/>
    </xf>
    <xf numFmtId="0" fontId="4" fillId="0" borderId="34"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4" borderId="34" xfId="0" applyFont="1" applyFill="1" applyBorder="1" applyAlignment="1">
      <alignment horizontal="left" vertical="top" wrapText="1"/>
    </xf>
    <xf numFmtId="0" fontId="4" fillId="0" borderId="34" xfId="0" applyFont="1" applyFill="1" applyBorder="1" applyAlignment="1">
      <alignment horizontal="center" vertical="center" wrapText="1"/>
    </xf>
    <xf numFmtId="0" fontId="4" fillId="5" borderId="34" xfId="1" applyFont="1" applyFill="1" applyBorder="1" applyAlignment="1">
      <alignment horizontal="center" vertical="center" wrapText="1"/>
    </xf>
    <xf numFmtId="0" fontId="4" fillId="3" borderId="34" xfId="0" applyFont="1" applyFill="1" applyBorder="1" applyAlignment="1">
      <alignment horizontal="center" vertical="center" wrapText="1"/>
    </xf>
    <xf numFmtId="0" fontId="3" fillId="0" borderId="0" xfId="4" applyFont="1" applyFill="1" applyBorder="1" applyAlignment="1">
      <alignment horizontal="left" wrapText="1"/>
    </xf>
    <xf numFmtId="0" fontId="3" fillId="0" borderId="0" xfId="4" applyFont="1" applyBorder="1" applyAlignment="1"/>
    <xf numFmtId="0" fontId="34" fillId="0" borderId="0" xfId="0" applyFont="1" applyFill="1" applyAlignment="1">
      <alignment horizontal="left"/>
    </xf>
    <xf numFmtId="0" fontId="36" fillId="0" borderId="0" xfId="0" applyFont="1" applyFill="1" applyAlignment="1">
      <alignment horizontal="left"/>
    </xf>
    <xf numFmtId="169" fontId="0" fillId="0" borderId="0" xfId="0" applyNumberFormat="1" applyFont="1" applyFill="1" applyBorder="1"/>
    <xf numFmtId="0" fontId="0" fillId="0" borderId="34" xfId="0" applyFont="1" applyFill="1" applyBorder="1" applyAlignment="1">
      <alignment horizontal="center" vertical="center" wrapText="1"/>
    </xf>
    <xf numFmtId="0" fontId="4" fillId="2" borderId="34" xfId="4" applyFont="1" applyFill="1" applyBorder="1" applyAlignment="1">
      <alignment horizontal="center" vertical="center" wrapText="1"/>
    </xf>
    <xf numFmtId="0" fontId="4" fillId="2" borderId="34" xfId="4" applyFont="1" applyFill="1" applyBorder="1" applyAlignment="1">
      <alignment horizontal="left" vertical="center" wrapText="1"/>
    </xf>
    <xf numFmtId="169" fontId="4" fillId="2" borderId="34" xfId="4" applyNumberFormat="1" applyFont="1" applyFill="1" applyBorder="1" applyAlignment="1">
      <alignment vertical="center" wrapText="1"/>
    </xf>
    <xf numFmtId="171" fontId="10" fillId="0" borderId="0" xfId="0" applyNumberFormat="1" applyFont="1" applyFill="1" applyBorder="1" applyAlignment="1">
      <alignment horizontal="center" vertical="center" wrapText="1"/>
    </xf>
    <xf numFmtId="171" fontId="3" fillId="0" borderId="0" xfId="0" applyNumberFormat="1" applyFont="1" applyFill="1"/>
    <xf numFmtId="170" fontId="13" fillId="0" borderId="0" xfId="0" applyNumberFormat="1" applyFont="1" applyFill="1" applyAlignment="1">
      <alignment vertical="center"/>
    </xf>
    <xf numFmtId="0" fontId="4" fillId="2" borderId="34" xfId="4" applyFont="1" applyFill="1" applyBorder="1" applyAlignment="1">
      <alignment vertical="center" wrapText="1"/>
    </xf>
    <xf numFmtId="171" fontId="0" fillId="0" borderId="34" xfId="6"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center"/>
    </xf>
    <xf numFmtId="0" fontId="0" fillId="0" borderId="0" xfId="0" applyFont="1" applyFill="1" applyBorder="1" applyAlignment="1">
      <alignment vertical="top"/>
    </xf>
    <xf numFmtId="169" fontId="0" fillId="0" borderId="0" xfId="0" applyNumberFormat="1" applyFont="1" applyFill="1" applyBorder="1" applyAlignment="1">
      <alignment horizontal="left" vertical="center"/>
    </xf>
    <xf numFmtId="169" fontId="0" fillId="0" borderId="0" xfId="0" applyNumberFormat="1" applyFont="1" applyFill="1" applyBorder="1" applyAlignment="1">
      <alignment vertical="top"/>
    </xf>
    <xf numFmtId="169" fontId="0" fillId="0" borderId="0" xfId="0" applyNumberFormat="1" applyFont="1" applyFill="1" applyBorder="1" applyAlignment="1">
      <alignment horizontal="center"/>
    </xf>
    <xf numFmtId="169" fontId="24" fillId="0" borderId="0" xfId="0" applyNumberFormat="1" applyFont="1" applyFill="1" applyBorder="1" applyAlignment="1">
      <alignment horizontal="center"/>
    </xf>
    <xf numFmtId="169" fontId="4" fillId="0" borderId="0" xfId="0" applyNumberFormat="1" applyFont="1" applyFill="1" applyBorder="1"/>
    <xf numFmtId="0" fontId="22" fillId="0" borderId="0" xfId="0" applyFont="1" applyFill="1" applyBorder="1" applyAlignment="1">
      <alignment horizontal="center"/>
    </xf>
    <xf numFmtId="2" fontId="22" fillId="0" borderId="0" xfId="0" applyNumberFormat="1" applyFont="1" applyFill="1" applyBorder="1" applyAlignment="1">
      <alignment horizontal="center"/>
    </xf>
    <xf numFmtId="175" fontId="0" fillId="0" borderId="0" xfId="0" applyNumberFormat="1" applyFont="1" applyFill="1" applyBorder="1" applyAlignment="1">
      <alignment horizontal="center"/>
    </xf>
    <xf numFmtId="168" fontId="0" fillId="0" borderId="0" xfId="0" applyNumberFormat="1" applyFont="1" applyFill="1" applyBorder="1" applyAlignment="1">
      <alignment horizontal="center"/>
    </xf>
    <xf numFmtId="9" fontId="0" fillId="0" borderId="0" xfId="7" applyFont="1" applyFill="1" applyBorder="1" applyAlignment="1">
      <alignment horizontal="center"/>
    </xf>
    <xf numFmtId="168" fontId="0" fillId="0" borderId="0" xfId="0" applyNumberFormat="1" applyFont="1" applyFill="1"/>
    <xf numFmtId="0" fontId="24" fillId="0" borderId="0" xfId="0" applyFont="1" applyFill="1" applyAlignment="1">
      <alignment horizontal="left" vertical="top"/>
    </xf>
    <xf numFmtId="0" fontId="4" fillId="3" borderId="3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3" fillId="0" borderId="0" xfId="0" applyFont="1" applyFill="1" applyBorder="1"/>
    <xf numFmtId="0" fontId="34" fillId="0" borderId="0" xfId="0" applyFont="1" applyFill="1" applyAlignment="1">
      <alignment horizontal="left" wrapText="1"/>
    </xf>
    <xf numFmtId="169" fontId="3" fillId="0" borderId="0" xfId="1" applyNumberFormat="1" applyFont="1"/>
    <xf numFmtId="0" fontId="3" fillId="0" borderId="0" xfId="1" applyFont="1" applyFill="1" applyBorder="1"/>
    <xf numFmtId="0" fontId="4" fillId="8" borderId="34" xfId="4" applyFont="1" applyFill="1" applyBorder="1" applyAlignment="1">
      <alignment horizontal="center" vertical="center" wrapText="1"/>
    </xf>
    <xf numFmtId="0" fontId="4" fillId="8" borderId="34" xfId="4" applyFont="1" applyFill="1" applyBorder="1" applyAlignment="1">
      <alignment horizontal="left" vertical="center" wrapText="1"/>
    </xf>
    <xf numFmtId="169" fontId="4" fillId="8" borderId="34" xfId="4" applyNumberFormat="1" applyFont="1" applyFill="1" applyBorder="1" applyAlignment="1">
      <alignment vertical="center" wrapText="1"/>
    </xf>
    <xf numFmtId="0" fontId="0" fillId="0" borderId="0" xfId="1" applyFont="1" applyFill="1" applyAlignment="1">
      <alignment horizontal="right"/>
    </xf>
    <xf numFmtId="0" fontId="22" fillId="0" borderId="0" xfId="0" applyFont="1" applyFill="1" applyBorder="1" applyAlignment="1">
      <alignment horizontal="left" vertical="center"/>
    </xf>
    <xf numFmtId="0" fontId="22" fillId="0" borderId="0" xfId="0" applyFont="1" applyFill="1" applyBorder="1"/>
    <xf numFmtId="0" fontId="22" fillId="0" borderId="0" xfId="0" applyFont="1" applyFill="1" applyBorder="1" applyAlignment="1">
      <alignment vertical="top"/>
    </xf>
    <xf numFmtId="0" fontId="22" fillId="0" borderId="0" xfId="0" applyFont="1" applyFill="1" applyAlignment="1">
      <alignment horizontal="right" vertical="top"/>
    </xf>
    <xf numFmtId="0" fontId="24" fillId="0" borderId="0" xfId="0" applyFont="1" applyFill="1" applyAlignment="1">
      <alignment vertical="top"/>
    </xf>
    <xf numFmtId="0" fontId="38" fillId="0" borderId="0" xfId="0" applyFont="1" applyFill="1" applyAlignment="1">
      <alignment vertical="top"/>
    </xf>
    <xf numFmtId="0" fontId="22" fillId="0" borderId="0" xfId="0" applyFont="1" applyFill="1" applyAlignment="1">
      <alignment horizontal="center" vertical="center"/>
    </xf>
    <xf numFmtId="0" fontId="23" fillId="0" borderId="0" xfId="0" applyFont="1" applyFill="1" applyAlignment="1">
      <alignment horizontal="right" vertical="top"/>
    </xf>
    <xf numFmtId="0" fontId="23" fillId="0" borderId="0" xfId="4" applyFont="1" applyAlignment="1">
      <alignment horizontal="right"/>
    </xf>
    <xf numFmtId="2" fontId="5" fillId="0" borderId="0" xfId="4" applyNumberFormat="1" applyFont="1" applyFill="1" applyAlignment="1">
      <alignment horizontal="center" vertical="top" wrapText="1"/>
    </xf>
    <xf numFmtId="0" fontId="4" fillId="0" borderId="34" xfId="4" applyNumberFormat="1" applyFont="1" applyBorder="1" applyAlignment="1">
      <alignment horizontal="center" vertical="top" wrapText="1"/>
    </xf>
    <xf numFmtId="0" fontId="4" fillId="0" borderId="34" xfId="4" applyNumberFormat="1" applyFont="1" applyFill="1" applyBorder="1" applyAlignment="1">
      <alignment horizontal="center" vertical="top" wrapText="1"/>
    </xf>
    <xf numFmtId="0" fontId="24" fillId="9" borderId="34" xfId="4" applyNumberFormat="1" applyFont="1" applyFill="1" applyBorder="1" applyAlignment="1">
      <alignment horizontal="center" vertical="center" wrapText="1"/>
    </xf>
    <xf numFmtId="0" fontId="22" fillId="9" borderId="34" xfId="4" applyNumberFormat="1" applyFont="1" applyFill="1" applyBorder="1" applyAlignment="1">
      <alignment horizontal="left" vertical="center"/>
    </xf>
    <xf numFmtId="0" fontId="23" fillId="9" borderId="43" xfId="4" applyNumberFormat="1" applyFont="1" applyFill="1" applyBorder="1" applyAlignment="1">
      <alignment vertical="center" wrapText="1"/>
    </xf>
    <xf numFmtId="0" fontId="23" fillId="9" borderId="15" xfId="4" applyNumberFormat="1" applyFont="1" applyFill="1" applyBorder="1" applyAlignment="1">
      <alignment vertical="center" wrapText="1"/>
    </xf>
    <xf numFmtId="0" fontId="23" fillId="11" borderId="12" xfId="4" applyNumberFormat="1" applyFont="1" applyFill="1" applyBorder="1" applyAlignment="1">
      <alignment horizontal="center" vertical="top" wrapText="1"/>
    </xf>
    <xf numFmtId="0" fontId="23" fillId="11" borderId="34" xfId="4" applyNumberFormat="1" applyFont="1" applyFill="1" applyBorder="1" applyAlignment="1">
      <alignment horizontal="left" vertical="top" wrapText="1"/>
    </xf>
    <xf numFmtId="0" fontId="24" fillId="11" borderId="34" xfId="4" applyNumberFormat="1" applyFont="1" applyFill="1" applyBorder="1" applyAlignment="1">
      <alignment horizontal="left" vertical="top" wrapText="1"/>
    </xf>
    <xf numFmtId="49" fontId="3" fillId="2" borderId="12" xfId="4" applyNumberFormat="1" applyFont="1" applyFill="1" applyBorder="1" applyAlignment="1">
      <alignment horizontal="center" vertical="top" wrapText="1"/>
    </xf>
    <xf numFmtId="0" fontId="3" fillId="0" borderId="34" xfId="4" applyNumberFormat="1" applyFont="1" applyFill="1" applyBorder="1" applyAlignment="1">
      <alignment horizontal="left" vertical="top" wrapText="1"/>
    </xf>
    <xf numFmtId="177" fontId="35" fillId="0" borderId="34" xfId="4" applyNumberFormat="1" applyFont="1" applyBorder="1" applyAlignment="1">
      <alignment horizontal="center" vertical="center" wrapText="1" readingOrder="1"/>
    </xf>
    <xf numFmtId="177" fontId="35" fillId="0" borderId="34" xfId="4" applyNumberFormat="1" applyFont="1" applyFill="1" applyBorder="1" applyAlignment="1">
      <alignment horizontal="center" vertical="center" wrapText="1" readingOrder="1"/>
    </xf>
    <xf numFmtId="9" fontId="3" fillId="0" borderId="34" xfId="4" applyNumberFormat="1" applyFont="1" applyFill="1" applyBorder="1" applyAlignment="1">
      <alignment horizontal="center" vertical="center" wrapText="1"/>
    </xf>
    <xf numFmtId="0" fontId="3" fillId="0" borderId="34" xfId="4" applyNumberFormat="1" applyFont="1" applyFill="1" applyBorder="1" applyAlignment="1">
      <alignment vertical="center" wrapText="1"/>
    </xf>
    <xf numFmtId="177" fontId="3" fillId="0" borderId="34" xfId="4" applyNumberFormat="1" applyFont="1" applyBorder="1" applyAlignment="1">
      <alignment horizontal="center" vertical="center" wrapText="1" readingOrder="1"/>
    </xf>
    <xf numFmtId="0" fontId="3" fillId="0" borderId="34" xfId="4" applyNumberFormat="1" applyFont="1" applyFill="1" applyBorder="1" applyAlignment="1">
      <alignment horizontal="center" vertical="center" wrapText="1"/>
    </xf>
    <xf numFmtId="177" fontId="35" fillId="2" borderId="34" xfId="4" applyNumberFormat="1" applyFont="1" applyFill="1" applyBorder="1" applyAlignment="1">
      <alignment horizontal="center" vertical="center" wrapText="1" readingOrder="1"/>
    </xf>
    <xf numFmtId="49" fontId="24" fillId="11" borderId="12" xfId="4" applyNumberFormat="1" applyFont="1" applyFill="1" applyBorder="1" applyAlignment="1">
      <alignment horizontal="center" vertical="top" wrapText="1"/>
    </xf>
    <xf numFmtId="17" fontId="28" fillId="11" borderId="34" xfId="4" applyNumberFormat="1" applyFont="1" applyFill="1" applyBorder="1" applyAlignment="1">
      <alignment horizontal="center" vertical="center" wrapText="1"/>
    </xf>
    <xf numFmtId="9" fontId="24" fillId="11" borderId="34" xfId="4" applyNumberFormat="1" applyFont="1" applyFill="1" applyBorder="1" applyAlignment="1">
      <alignment horizontal="center" vertical="center" wrapText="1"/>
    </xf>
    <xf numFmtId="0" fontId="24" fillId="11" borderId="34" xfId="4" applyNumberFormat="1" applyFont="1" applyFill="1" applyBorder="1" applyAlignment="1">
      <alignment horizontal="center" vertical="center" wrapText="1"/>
    </xf>
    <xf numFmtId="17" fontId="27" fillId="0" borderId="34" xfId="4" applyNumberFormat="1" applyFont="1" applyFill="1" applyBorder="1" applyAlignment="1">
      <alignment horizontal="center" vertical="center" wrapText="1"/>
    </xf>
    <xf numFmtId="0" fontId="23" fillId="11" borderId="12" xfId="4" applyNumberFormat="1" applyFont="1" applyFill="1" applyBorder="1" applyAlignment="1">
      <alignment horizontal="center" vertical="center" wrapText="1"/>
    </xf>
    <xf numFmtId="49" fontId="23" fillId="11" borderId="12" xfId="4" applyNumberFormat="1" applyFont="1" applyFill="1" applyBorder="1" applyAlignment="1">
      <alignment horizontal="center" vertical="center" wrapText="1"/>
    </xf>
    <xf numFmtId="17" fontId="3" fillId="2" borderId="34" xfId="4" applyNumberFormat="1" applyFont="1" applyFill="1" applyBorder="1" applyAlignment="1">
      <alignment vertical="center" wrapText="1"/>
    </xf>
    <xf numFmtId="0" fontId="3" fillId="0" borderId="34" xfId="4" applyFont="1" applyFill="1" applyBorder="1" applyAlignment="1">
      <alignment horizontal="left" vertical="center" wrapText="1"/>
    </xf>
    <xf numFmtId="0" fontId="24" fillId="14" borderId="34" xfId="4" applyNumberFormat="1" applyFont="1" applyFill="1" applyBorder="1" applyAlignment="1">
      <alignment horizontal="center" vertical="center" wrapText="1"/>
    </xf>
    <xf numFmtId="0" fontId="22" fillId="14" borderId="34" xfId="4" applyNumberFormat="1" applyFont="1" applyFill="1" applyBorder="1" applyAlignment="1">
      <alignment horizontal="left" vertical="center"/>
    </xf>
    <xf numFmtId="0" fontId="23" fillId="14" borderId="43" xfId="4" applyNumberFormat="1" applyFont="1" applyFill="1" applyBorder="1" applyAlignment="1">
      <alignment vertical="center" wrapText="1"/>
    </xf>
    <xf numFmtId="0" fontId="23" fillId="14" borderId="15" xfId="4" applyNumberFormat="1" applyFont="1" applyFill="1" applyBorder="1" applyAlignment="1">
      <alignment vertical="center" wrapText="1"/>
    </xf>
    <xf numFmtId="177" fontId="3" fillId="0" borderId="34" xfId="4" applyNumberFormat="1" applyFont="1" applyFill="1" applyBorder="1" applyAlignment="1">
      <alignment horizontal="center" vertical="center" wrapText="1" readingOrder="1"/>
    </xf>
    <xf numFmtId="0" fontId="24" fillId="15" borderId="34" xfId="4" applyNumberFormat="1" applyFont="1" applyFill="1" applyBorder="1" applyAlignment="1">
      <alignment horizontal="center" vertical="center" wrapText="1"/>
    </xf>
    <xf numFmtId="0" fontId="22" fillId="15" borderId="34" xfId="4" applyNumberFormat="1" applyFont="1" applyFill="1" applyBorder="1" applyAlignment="1">
      <alignment horizontal="left" vertical="center"/>
    </xf>
    <xf numFmtId="0" fontId="23" fillId="15" borderId="43" xfId="4" applyNumberFormat="1" applyFont="1" applyFill="1" applyBorder="1" applyAlignment="1">
      <alignment vertical="center" wrapText="1"/>
    </xf>
    <xf numFmtId="0" fontId="23" fillId="15" borderId="15" xfId="4" applyNumberFormat="1" applyFont="1" applyFill="1" applyBorder="1" applyAlignment="1">
      <alignment vertical="center" wrapText="1"/>
    </xf>
    <xf numFmtId="0" fontId="24" fillId="16" borderId="34" xfId="4" applyNumberFormat="1" applyFont="1" applyFill="1" applyBorder="1" applyAlignment="1">
      <alignment horizontal="center" vertical="center" wrapText="1"/>
    </xf>
    <xf numFmtId="0" fontId="22" fillId="16" borderId="34" xfId="4" applyNumberFormat="1" applyFont="1" applyFill="1" applyBorder="1" applyAlignment="1">
      <alignment horizontal="left" vertical="center"/>
    </xf>
    <xf numFmtId="0" fontId="23" fillId="16" borderId="43" xfId="4" applyNumberFormat="1" applyFont="1" applyFill="1" applyBorder="1" applyAlignment="1">
      <alignment vertical="center" wrapText="1"/>
    </xf>
    <xf numFmtId="0" fontId="23" fillId="16" borderId="15" xfId="4" applyNumberFormat="1" applyFont="1" applyFill="1" applyBorder="1" applyAlignment="1">
      <alignment vertical="center" wrapText="1"/>
    </xf>
    <xf numFmtId="17" fontId="3" fillId="0" borderId="34" xfId="4" applyNumberFormat="1" applyFont="1" applyFill="1" applyBorder="1" applyAlignment="1">
      <alignment horizontal="center" vertical="center" wrapText="1"/>
    </xf>
    <xf numFmtId="2" fontId="5" fillId="0" borderId="0" xfId="0" applyNumberFormat="1" applyFont="1" applyAlignment="1">
      <alignment horizontal="right" vertical="top" wrapText="1"/>
    </xf>
    <xf numFmtId="0" fontId="4" fillId="0" borderId="0" xfId="0" applyFont="1"/>
    <xf numFmtId="0" fontId="4" fillId="7" borderId="34" xfId="0" applyFont="1" applyFill="1" applyBorder="1" applyAlignment="1">
      <alignment horizontal="center" vertical="center" wrapText="1"/>
    </xf>
    <xf numFmtId="0" fontId="29" fillId="0" borderId="0" xfId="0" applyFont="1" applyFill="1"/>
    <xf numFmtId="0" fontId="29" fillId="0" borderId="0" xfId="0" applyFont="1"/>
    <xf numFmtId="0" fontId="4" fillId="7" borderId="34" xfId="0" applyFont="1" applyFill="1" applyBorder="1" applyAlignment="1">
      <alignment horizontal="left" vertical="top" wrapText="1"/>
    </xf>
    <xf numFmtId="171" fontId="4" fillId="9" borderId="34" xfId="6" applyNumberFormat="1" applyFont="1" applyFill="1" applyBorder="1" applyAlignment="1">
      <alignment horizontal="right" vertical="center" wrapText="1"/>
    </xf>
    <xf numFmtId="169" fontId="4" fillId="9" borderId="0" xfId="0" applyNumberFormat="1" applyFont="1" applyFill="1"/>
    <xf numFmtId="0" fontId="4" fillId="12" borderId="0" xfId="0" applyFont="1" applyFill="1" applyAlignment="1">
      <alignment horizontal="right"/>
    </xf>
    <xf numFmtId="0" fontId="7" fillId="12" borderId="0" xfId="0" applyNumberFormat="1" applyFont="1" applyFill="1" applyAlignment="1" applyProtection="1">
      <alignment vertical="top" wrapText="1"/>
    </xf>
    <xf numFmtId="0" fontId="4" fillId="12" borderId="0" xfId="0" applyFont="1" applyFill="1" applyBorder="1" applyAlignment="1">
      <alignment horizontal="center" vertical="center" wrapText="1"/>
    </xf>
    <xf numFmtId="0" fontId="4" fillId="12" borderId="0" xfId="0" applyFont="1" applyFill="1"/>
    <xf numFmtId="0" fontId="0" fillId="7" borderId="34" xfId="0" applyFont="1" applyFill="1" applyBorder="1" applyAlignment="1">
      <alignment horizontal="center" vertical="center"/>
    </xf>
    <xf numFmtId="0" fontId="4" fillId="13" borderId="34" xfId="0" applyFont="1" applyFill="1" applyBorder="1" applyAlignment="1">
      <alignment horizontal="center" vertical="center" wrapText="1"/>
    </xf>
    <xf numFmtId="0" fontId="4" fillId="13" borderId="34" xfId="0" applyFont="1" applyFill="1" applyBorder="1" applyAlignment="1">
      <alignment horizontal="left" vertical="center" wrapText="1"/>
    </xf>
    <xf numFmtId="0" fontId="4" fillId="13" borderId="34" xfId="0" applyFont="1" applyFill="1" applyBorder="1" applyAlignment="1">
      <alignment horizontal="center" vertical="center"/>
    </xf>
    <xf numFmtId="0" fontId="4" fillId="13" borderId="34" xfId="0" applyFont="1" applyFill="1" applyBorder="1"/>
    <xf numFmtId="0" fontId="4" fillId="7" borderId="34" xfId="0" applyFont="1" applyFill="1" applyBorder="1" applyAlignment="1">
      <alignment horizontal="center" vertical="center"/>
    </xf>
    <xf numFmtId="0" fontId="4" fillId="13" borderId="34" xfId="0" applyFont="1" applyFill="1" applyBorder="1" applyAlignment="1">
      <alignment horizontal="left" vertical="center"/>
    </xf>
    <xf numFmtId="171" fontId="4" fillId="12" borderId="0" xfId="6" applyNumberFormat="1" applyFont="1" applyFill="1" applyBorder="1" applyAlignment="1">
      <alignment horizontal="right" vertical="center" wrapText="1"/>
    </xf>
    <xf numFmtId="0" fontId="29" fillId="0" borderId="0" xfId="0" applyFont="1" applyFill="1" applyBorder="1" applyAlignment="1">
      <alignment horizontal="left" vertical="center"/>
    </xf>
    <xf numFmtId="0" fontId="10" fillId="0" borderId="0" xfId="0" applyFont="1" applyBorder="1" applyAlignment="1">
      <alignment horizontal="center" vertical="center" wrapText="1"/>
    </xf>
    <xf numFmtId="0" fontId="29" fillId="12" borderId="0" xfId="0" applyFont="1" applyFill="1"/>
    <xf numFmtId="169" fontId="29" fillId="0" borderId="0" xfId="0" applyNumberFormat="1" applyFont="1"/>
    <xf numFmtId="0" fontId="23" fillId="0" borderId="0" xfId="0" applyFont="1" applyAlignment="1">
      <alignment horizontal="right"/>
    </xf>
    <xf numFmtId="171" fontId="10" fillId="0" borderId="0" xfId="0" applyNumberFormat="1" applyFont="1" applyFill="1" applyBorder="1" applyAlignment="1">
      <alignment horizontal="center" vertical="center" wrapText="1"/>
    </xf>
    <xf numFmtId="0" fontId="22" fillId="0" borderId="0" xfId="0" applyFont="1" applyFill="1" applyAlignment="1">
      <alignment horizontal="center" vertical="center"/>
    </xf>
    <xf numFmtId="0" fontId="4" fillId="0" borderId="0" xfId="0" applyFont="1" applyAlignment="1">
      <alignment horizontal="center"/>
    </xf>
    <xf numFmtId="0" fontId="29" fillId="0" borderId="0" xfId="0" applyFont="1" applyFill="1" applyAlignment="1">
      <alignment horizontal="left" vertical="center"/>
    </xf>
    <xf numFmtId="0" fontId="0" fillId="7" borderId="34" xfId="0" applyFont="1" applyFill="1" applyBorder="1" applyAlignment="1">
      <alignment horizontal="left" vertical="center" wrapText="1"/>
    </xf>
    <xf numFmtId="0" fontId="0" fillId="0" borderId="34" xfId="0" applyFont="1" applyFill="1" applyBorder="1"/>
    <xf numFmtId="0" fontId="0" fillId="7" borderId="34" xfId="0" applyFont="1" applyFill="1" applyBorder="1" applyAlignment="1">
      <alignment horizontal="left" vertical="top" wrapText="1"/>
    </xf>
    <xf numFmtId="0" fontId="0" fillId="9" borderId="34" xfId="0" applyFont="1" applyFill="1" applyBorder="1"/>
    <xf numFmtId="0" fontId="0" fillId="12" borderId="0" xfId="0" applyFont="1" applyFill="1" applyBorder="1"/>
    <xf numFmtId="171" fontId="0" fillId="12" borderId="0" xfId="0" applyNumberFormat="1" applyFont="1" applyFill="1" applyBorder="1"/>
    <xf numFmtId="171" fontId="0" fillId="12" borderId="0" xfId="0" applyNumberFormat="1" applyFont="1" applyFill="1"/>
    <xf numFmtId="0" fontId="0" fillId="0" borderId="34" xfId="0" applyFont="1" applyBorder="1"/>
    <xf numFmtId="0" fontId="0" fillId="7" borderId="34" xfId="0" applyNumberFormat="1" applyFont="1" applyFill="1" applyBorder="1" applyAlignment="1">
      <alignment horizontal="center" vertical="center"/>
    </xf>
    <xf numFmtId="165" fontId="0" fillId="12" borderId="0" xfId="0" applyNumberFormat="1" applyFont="1" applyFill="1"/>
    <xf numFmtId="0" fontId="0" fillId="13" borderId="34" xfId="0" applyFont="1" applyFill="1" applyBorder="1"/>
    <xf numFmtId="0" fontId="0" fillId="12" borderId="0" xfId="0" applyFont="1" applyFill="1"/>
    <xf numFmtId="169" fontId="0" fillId="9" borderId="0" xfId="0" applyNumberFormat="1" applyFont="1" applyFill="1"/>
    <xf numFmtId="171" fontId="0" fillId="0" borderId="0" xfId="0" applyNumberFormat="1" applyFont="1" applyFill="1"/>
    <xf numFmtId="0" fontId="0" fillId="0" borderId="0" xfId="0" applyFont="1" applyBorder="1"/>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166" fontId="3" fillId="0" borderId="34" xfId="1" applyNumberFormat="1" applyFont="1" applyFill="1" applyBorder="1" applyAlignment="1">
      <alignment wrapText="1"/>
    </xf>
    <xf numFmtId="3" fontId="3" fillId="0" borderId="34" xfId="1" applyNumberFormat="1" applyFont="1" applyFill="1" applyBorder="1" applyAlignment="1">
      <alignment wrapText="1"/>
    </xf>
    <xf numFmtId="4" fontId="0" fillId="0" borderId="34" xfId="4" applyNumberFormat="1" applyFont="1" applyFill="1" applyBorder="1" applyAlignment="1">
      <alignment horizontal="left" vertical="center" wrapText="1"/>
    </xf>
    <xf numFmtId="2" fontId="0" fillId="0" borderId="34" xfId="4" applyNumberFormat="1" applyFont="1" applyFill="1" applyBorder="1" applyAlignment="1">
      <alignment horizontal="left" vertical="center" wrapText="1"/>
    </xf>
    <xf numFmtId="2" fontId="13" fillId="0" borderId="34" xfId="4" applyNumberFormat="1" applyFont="1" applyFill="1" applyBorder="1" applyAlignment="1">
      <alignment horizontal="left" vertical="center" wrapText="1"/>
    </xf>
    <xf numFmtId="0" fontId="4" fillId="15" borderId="34" xfId="4" applyFont="1" applyFill="1" applyBorder="1" applyAlignment="1">
      <alignment horizontal="left" vertical="center" wrapText="1"/>
    </xf>
    <xf numFmtId="177" fontId="13" fillId="0" borderId="34" xfId="4" applyNumberFormat="1" applyFont="1" applyFill="1" applyBorder="1" applyAlignment="1">
      <alignment horizontal="left" vertical="center" wrapText="1"/>
    </xf>
    <xf numFmtId="3" fontId="32" fillId="0" borderId="14" xfId="0" applyNumberFormat="1" applyFont="1" applyBorder="1" applyAlignment="1">
      <alignment horizontal="right" vertical="center" wrapText="1"/>
    </xf>
    <xf numFmtId="3" fontId="0" fillId="0" borderId="12" xfId="0" applyNumberFormat="1" applyFont="1" applyFill="1" applyBorder="1" applyAlignment="1">
      <alignment horizontal="right" vertical="center"/>
    </xf>
    <xf numFmtId="3" fontId="30" fillId="0" borderId="14" xfId="0" applyNumberFormat="1" applyFont="1" applyFill="1" applyBorder="1" applyAlignment="1">
      <alignment horizontal="right" vertical="center" wrapText="1"/>
    </xf>
    <xf numFmtId="1" fontId="3" fillId="0" borderId="5" xfId="0" applyNumberFormat="1" applyFont="1" applyBorder="1" applyAlignment="1">
      <alignment horizontal="right" vertical="center"/>
    </xf>
    <xf numFmtId="3" fontId="32" fillId="0" borderId="3" xfId="0" applyNumberFormat="1" applyFont="1" applyBorder="1" applyAlignment="1">
      <alignment horizontal="right" vertical="center" wrapText="1"/>
    </xf>
    <xf numFmtId="3" fontId="8" fillId="0" borderId="14" xfId="0" applyNumberFormat="1" applyFont="1" applyBorder="1" applyAlignment="1">
      <alignment horizontal="right" vertical="center" wrapText="1"/>
    </xf>
    <xf numFmtId="3" fontId="0" fillId="0" borderId="12" xfId="0" applyNumberFormat="1" applyBorder="1" applyAlignment="1">
      <alignment horizontal="right" vertical="center"/>
    </xf>
    <xf numFmtId="3" fontId="0" fillId="0" borderId="14" xfId="0" applyNumberFormat="1" applyBorder="1" applyAlignment="1">
      <alignment horizontal="right" vertical="center"/>
    </xf>
    <xf numFmtId="3" fontId="0" fillId="0" borderId="15" xfId="0" applyNumberFormat="1" applyBorder="1" applyAlignment="1">
      <alignment horizontal="right" vertical="center"/>
    </xf>
    <xf numFmtId="3" fontId="0" fillId="0" borderId="5" xfId="0" applyNumberFormat="1" applyBorder="1" applyAlignment="1">
      <alignment vertical="center"/>
    </xf>
    <xf numFmtId="3" fontId="0" fillId="0" borderId="7" xfId="0" applyNumberFormat="1" applyBorder="1" applyAlignment="1">
      <alignment vertical="center"/>
    </xf>
    <xf numFmtId="3" fontId="0" fillId="0" borderId="8" xfId="0" applyNumberFormat="1" applyBorder="1" applyAlignment="1">
      <alignment vertical="center"/>
    </xf>
    <xf numFmtId="0" fontId="4" fillId="0" borderId="0" xfId="1" applyFont="1" applyFill="1" applyAlignment="1">
      <alignment horizontal="center"/>
    </xf>
    <xf numFmtId="0" fontId="3" fillId="0" borderId="45" xfId="1" applyFont="1" applyFill="1" applyBorder="1"/>
    <xf numFmtId="2" fontId="5" fillId="0" borderId="45" xfId="1" applyNumberFormat="1" applyFont="1" applyFill="1" applyBorder="1" applyAlignment="1">
      <alignment horizontal="right" vertical="top" wrapText="1"/>
    </xf>
    <xf numFmtId="0" fontId="4" fillId="0" borderId="0" xfId="1" applyFont="1" applyFill="1"/>
    <xf numFmtId="166" fontId="4" fillId="0" borderId="45" xfId="1" applyNumberFormat="1" applyFont="1" applyFill="1" applyBorder="1" applyAlignment="1">
      <alignment horizontal="center" vertical="center" wrapText="1"/>
    </xf>
    <xf numFmtId="166" fontId="4" fillId="0" borderId="45" xfId="1" applyNumberFormat="1" applyFont="1" applyFill="1" applyBorder="1" applyAlignment="1">
      <alignment horizontal="center" wrapText="1"/>
    </xf>
    <xf numFmtId="0" fontId="4" fillId="0" borderId="45" xfId="1" applyFont="1" applyFill="1" applyBorder="1" applyAlignment="1">
      <alignment horizontal="right"/>
    </xf>
    <xf numFmtId="166" fontId="4" fillId="0" borderId="34" xfId="1" applyNumberFormat="1" applyFont="1" applyFill="1" applyBorder="1" applyAlignment="1">
      <alignment horizontal="center" wrapText="1"/>
    </xf>
    <xf numFmtId="166" fontId="17" fillId="0" borderId="34" xfId="1" applyNumberFormat="1" applyFont="1" applyFill="1" applyBorder="1" applyAlignment="1">
      <alignment horizontal="center" wrapText="1"/>
    </xf>
    <xf numFmtId="3" fontId="3" fillId="0" borderId="34" xfId="1" applyNumberFormat="1" applyFont="1" applyFill="1" applyBorder="1"/>
    <xf numFmtId="169" fontId="3" fillId="0" borderId="34" xfId="1" applyNumberFormat="1" applyFont="1" applyFill="1" applyBorder="1"/>
    <xf numFmtId="3" fontId="3" fillId="2" borderId="34" xfId="1" applyNumberFormat="1" applyFont="1" applyFill="1" applyBorder="1" applyAlignment="1">
      <alignment wrapText="1"/>
    </xf>
    <xf numFmtId="166" fontId="3" fillId="2" borderId="34" xfId="1" applyNumberFormat="1" applyFont="1" applyFill="1" applyBorder="1" applyAlignment="1">
      <alignment wrapText="1"/>
    </xf>
    <xf numFmtId="0" fontId="24" fillId="0" borderId="0" xfId="1" applyFont="1" applyFill="1"/>
    <xf numFmtId="0" fontId="24" fillId="0" borderId="0" xfId="1" applyFont="1" applyFill="1" applyAlignment="1">
      <alignment horizontal="right"/>
    </xf>
    <xf numFmtId="0" fontId="4" fillId="7" borderId="34" xfId="0" applyFont="1" applyFill="1" applyBorder="1" applyAlignment="1">
      <alignment horizontal="center" vertical="center" wrapText="1"/>
    </xf>
    <xf numFmtId="0" fontId="4" fillId="0" borderId="0" xfId="1" applyFont="1" applyFill="1" applyBorder="1" applyAlignment="1">
      <alignment horizontal="center" vertical="center" wrapText="1"/>
    </xf>
    <xf numFmtId="0" fontId="22" fillId="0" borderId="0" xfId="0" applyFont="1" applyFill="1" applyAlignment="1">
      <alignment vertical="center"/>
    </xf>
    <xf numFmtId="0" fontId="22" fillId="0" borderId="0" xfId="0" applyFont="1" applyFill="1" applyAlignment="1">
      <alignment horizontal="right" vertical="top" wrapText="1"/>
    </xf>
    <xf numFmtId="0" fontId="4" fillId="0" borderId="0" xfId="0" applyFont="1" applyFill="1" applyAlignment="1">
      <alignment horizontal="right" vertical="top"/>
    </xf>
    <xf numFmtId="178" fontId="10" fillId="7" borderId="24" xfId="0" applyNumberFormat="1" applyFont="1" applyFill="1" applyBorder="1" applyAlignment="1">
      <alignment horizontal="center" vertical="center" wrapText="1"/>
    </xf>
    <xf numFmtId="178" fontId="10" fillId="7" borderId="34" xfId="6" applyNumberFormat="1" applyFont="1" applyFill="1" applyBorder="1" applyAlignment="1" applyProtection="1">
      <alignment horizontal="center" vertical="center" wrapText="1"/>
    </xf>
    <xf numFmtId="178" fontId="4" fillId="7" borderId="34" xfId="6" applyNumberFormat="1" applyFont="1" applyFill="1" applyBorder="1" applyAlignment="1" applyProtection="1">
      <alignment horizontal="center" vertical="center" wrapText="1"/>
    </xf>
    <xf numFmtId="0" fontId="29" fillId="0" borderId="0" xfId="0" applyFont="1" applyFill="1" applyAlignment="1">
      <alignment horizontal="left"/>
    </xf>
    <xf numFmtId="0" fontId="10" fillId="7" borderId="34" xfId="0" applyFont="1" applyFill="1" applyBorder="1" applyAlignment="1">
      <alignment horizontal="center" wrapText="1"/>
    </xf>
    <xf numFmtId="9" fontId="10" fillId="7" borderId="34" xfId="7" applyFont="1" applyFill="1" applyBorder="1" applyAlignment="1">
      <alignment horizontal="center" wrapText="1"/>
    </xf>
    <xf numFmtId="171" fontId="10" fillId="7" borderId="34" xfId="6" applyNumberFormat="1" applyFont="1" applyFill="1" applyBorder="1" applyAlignment="1">
      <alignment horizontal="center" wrapText="1"/>
    </xf>
    <xf numFmtId="1" fontId="10" fillId="7" borderId="34" xfId="0" applyNumberFormat="1" applyFont="1" applyFill="1" applyBorder="1" applyAlignment="1">
      <alignment horizontal="center" wrapText="1"/>
    </xf>
    <xf numFmtId="1" fontId="10" fillId="7" borderId="34" xfId="6" applyNumberFormat="1" applyFont="1" applyFill="1" applyBorder="1" applyAlignment="1" applyProtection="1">
      <alignment horizontal="center" wrapText="1"/>
    </xf>
    <xf numFmtId="0" fontId="29" fillId="0" borderId="0" xfId="0" applyFont="1" applyAlignment="1"/>
    <xf numFmtId="0" fontId="0" fillId="0" borderId="0" xfId="0" applyFont="1" applyFill="1" applyAlignment="1">
      <alignment horizontal="left"/>
    </xf>
    <xf numFmtId="0" fontId="4" fillId="7" borderId="34" xfId="0" applyFont="1" applyFill="1" applyBorder="1" applyAlignment="1">
      <alignment horizontal="center" wrapText="1"/>
    </xf>
    <xf numFmtId="171" fontId="4" fillId="7" borderId="34" xfId="6" applyNumberFormat="1" applyFont="1" applyFill="1" applyBorder="1" applyAlignment="1">
      <alignment horizontal="center" wrapText="1"/>
    </xf>
    <xf numFmtId="1" fontId="4" fillId="7" borderId="34" xfId="0" applyNumberFormat="1" applyFont="1" applyFill="1" applyBorder="1" applyAlignment="1">
      <alignment horizontal="center" wrapText="1"/>
    </xf>
    <xf numFmtId="168" fontId="4" fillId="7" borderId="34" xfId="6" applyNumberFormat="1" applyFont="1" applyFill="1" applyBorder="1" applyAlignment="1" applyProtection="1">
      <alignment horizontal="center" wrapText="1"/>
    </xf>
    <xf numFmtId="0" fontId="0" fillId="0" borderId="0" xfId="0" applyFont="1" applyAlignment="1"/>
    <xf numFmtId="1" fontId="4" fillId="7" borderId="34" xfId="6" applyNumberFormat="1" applyFont="1" applyFill="1" applyBorder="1" applyAlignment="1" applyProtection="1">
      <alignment horizontal="center" wrapText="1"/>
    </xf>
    <xf numFmtId="0" fontId="0" fillId="0" borderId="34" xfId="0" applyFont="1" applyFill="1" applyBorder="1" applyAlignment="1">
      <alignment horizontal="center" wrapText="1"/>
    </xf>
    <xf numFmtId="171" fontId="0" fillId="0" borderId="34" xfId="6" applyNumberFormat="1" applyFont="1" applyFill="1" applyBorder="1" applyAlignment="1">
      <alignment horizontal="center" wrapText="1"/>
    </xf>
    <xf numFmtId="1" fontId="0" fillId="0" borderId="34" xfId="0" applyNumberFormat="1" applyFont="1" applyFill="1" applyBorder="1" applyAlignment="1">
      <alignment horizontal="center" wrapText="1"/>
    </xf>
    <xf numFmtId="0" fontId="36" fillId="0" borderId="0" xfId="0" applyFont="1" applyFill="1" applyAlignment="1">
      <alignment horizontal="left" vertical="top"/>
    </xf>
    <xf numFmtId="0" fontId="37" fillId="0" borderId="0" xfId="0" applyFont="1" applyFill="1" applyAlignment="1">
      <alignment horizontal="left" vertical="top"/>
    </xf>
    <xf numFmtId="0" fontId="4" fillId="7" borderId="34" xfId="0" applyFont="1" applyFill="1" applyBorder="1" applyAlignment="1">
      <alignment horizontal="center" vertical="top" wrapText="1"/>
    </xf>
    <xf numFmtId="1" fontId="4" fillId="7" borderId="34" xfId="0" applyNumberFormat="1" applyFont="1" applyFill="1" applyBorder="1" applyAlignment="1">
      <alignment horizontal="center" vertical="top" wrapText="1"/>
    </xf>
    <xf numFmtId="178" fontId="0" fillId="0" borderId="34" xfId="6" applyNumberFormat="1" applyFont="1" applyFill="1" applyBorder="1" applyAlignment="1">
      <alignment horizontal="center" vertical="center" wrapText="1"/>
    </xf>
    <xf numFmtId="178" fontId="4" fillId="13" borderId="34" xfId="6" applyNumberFormat="1" applyFont="1" applyFill="1" applyBorder="1" applyAlignment="1">
      <alignment horizontal="right" vertical="center" wrapText="1"/>
    </xf>
    <xf numFmtId="178" fontId="4" fillId="9" borderId="34" xfId="6" applyNumberFormat="1" applyFont="1" applyFill="1" applyBorder="1" applyAlignment="1">
      <alignment horizontal="right" vertical="center" wrapText="1"/>
    </xf>
    <xf numFmtId="4" fontId="12" fillId="7" borderId="24" xfId="0" applyNumberFormat="1" applyFont="1" applyFill="1" applyBorder="1" applyAlignment="1">
      <alignment horizontal="center" wrapText="1"/>
    </xf>
    <xf numFmtId="4" fontId="12" fillId="7" borderId="34" xfId="0" applyNumberFormat="1" applyFont="1" applyFill="1" applyBorder="1" applyAlignment="1">
      <alignment horizontal="center" wrapText="1"/>
    </xf>
    <xf numFmtId="4" fontId="4" fillId="2" borderId="34" xfId="4" applyNumberFormat="1" applyFont="1" applyFill="1" applyBorder="1" applyAlignment="1">
      <alignment horizontal="center" wrapText="1"/>
    </xf>
    <xf numFmtId="4" fontId="4" fillId="8" borderId="34" xfId="4" applyNumberFormat="1" applyFont="1" applyFill="1" applyBorder="1" applyAlignment="1">
      <alignment horizontal="center" wrapText="1"/>
    </xf>
    <xf numFmtId="0" fontId="3" fillId="2" borderId="34" xfId="4" applyFont="1" applyFill="1" applyBorder="1" applyAlignment="1">
      <alignment horizontal="left" vertical="center" wrapText="1"/>
    </xf>
    <xf numFmtId="4" fontId="10" fillId="7" borderId="24" xfId="0" applyNumberFormat="1" applyFont="1" applyFill="1" applyBorder="1" applyAlignment="1">
      <alignment horizontal="center" vertical="center" wrapText="1"/>
    </xf>
    <xf numFmtId="4" fontId="10" fillId="7" borderId="34" xfId="6" applyNumberFormat="1" applyFont="1" applyFill="1" applyBorder="1" applyAlignment="1" applyProtection="1">
      <alignment horizontal="center" vertical="center" wrapText="1"/>
    </xf>
    <xf numFmtId="4" fontId="4" fillId="7" borderId="34" xfId="6" applyNumberFormat="1" applyFont="1" applyFill="1" applyBorder="1" applyAlignment="1" applyProtection="1">
      <alignment horizontal="center" vertical="center" wrapText="1"/>
    </xf>
    <xf numFmtId="4" fontId="0" fillId="0" borderId="34" xfId="6" applyNumberFormat="1" applyFont="1" applyFill="1" applyBorder="1" applyAlignment="1">
      <alignment horizontal="center" vertical="center" wrapText="1"/>
    </xf>
    <xf numFmtId="4" fontId="10" fillId="7" borderId="34" xfId="0" applyNumberFormat="1" applyFont="1" applyFill="1" applyBorder="1" applyAlignment="1">
      <alignment horizontal="center" vertical="center" wrapText="1"/>
    </xf>
    <xf numFmtId="4" fontId="4" fillId="7" borderId="34" xfId="0" applyNumberFormat="1" applyFont="1" applyFill="1" applyBorder="1" applyAlignment="1">
      <alignment horizontal="center" vertical="center" wrapText="1"/>
    </xf>
    <xf numFmtId="4" fontId="0" fillId="0" borderId="34" xfId="0" applyNumberFormat="1" applyFont="1" applyFill="1" applyBorder="1" applyAlignment="1">
      <alignment horizontal="center" vertical="center" wrapText="1"/>
    </xf>
    <xf numFmtId="178" fontId="4" fillId="13" borderId="34" xfId="6" applyNumberFormat="1" applyFont="1" applyFill="1" applyBorder="1" applyAlignment="1">
      <alignment horizontal="center" vertical="center" wrapText="1"/>
    </xf>
    <xf numFmtId="178" fontId="4" fillId="9" borderId="34" xfId="6" applyNumberFormat="1" applyFont="1" applyFill="1" applyBorder="1" applyAlignment="1">
      <alignment horizontal="center" vertical="center" wrapText="1"/>
    </xf>
    <xf numFmtId="178" fontId="0" fillId="0" borderId="34" xfId="6" applyNumberFormat="1" applyFont="1" applyFill="1" applyBorder="1" applyAlignment="1" applyProtection="1">
      <alignment horizontal="center" vertical="center" wrapText="1"/>
      <protection locked="0"/>
    </xf>
    <xf numFmtId="178" fontId="39" fillId="9" borderId="34" xfId="6" applyNumberFormat="1" applyFont="1" applyFill="1" applyBorder="1" applyAlignment="1">
      <alignment horizontal="center" vertical="center" wrapText="1"/>
    </xf>
    <xf numFmtId="178" fontId="0" fillId="9" borderId="34" xfId="6" applyNumberFormat="1" applyFont="1" applyFill="1" applyBorder="1" applyAlignment="1" applyProtection="1">
      <alignment horizontal="center" vertical="center" wrapText="1"/>
      <protection locked="0"/>
    </xf>
    <xf numFmtId="4" fontId="0" fillId="7" borderId="24" xfId="0" applyNumberFormat="1" applyFont="1" applyFill="1" applyBorder="1" applyAlignment="1">
      <alignment vertical="center" wrapText="1"/>
    </xf>
    <xf numFmtId="4" fontId="0" fillId="7" borderId="34" xfId="0" applyNumberFormat="1" applyFont="1" applyFill="1" applyBorder="1" applyAlignment="1">
      <alignment vertical="center" wrapText="1"/>
    </xf>
    <xf numFmtId="4" fontId="3" fillId="2" borderId="34" xfId="4" applyNumberFormat="1" applyFont="1" applyFill="1" applyBorder="1" applyAlignment="1">
      <alignment vertical="center" wrapText="1"/>
    </xf>
    <xf numFmtId="4" fontId="3" fillId="8" borderId="34" xfId="4" applyNumberFormat="1" applyFont="1" applyFill="1" applyBorder="1" applyAlignment="1">
      <alignment vertical="center" wrapText="1"/>
    </xf>
    <xf numFmtId="0" fontId="3" fillId="2" borderId="34" xfId="4" applyFont="1" applyFill="1" applyBorder="1" applyAlignment="1">
      <alignment horizontal="center" vertical="center" wrapText="1"/>
    </xf>
    <xf numFmtId="0" fontId="3" fillId="0" borderId="0" xfId="1" applyFont="1" applyFill="1" applyAlignment="1">
      <alignment horizontal="center"/>
    </xf>
    <xf numFmtId="0" fontId="0" fillId="7" borderId="24" xfId="0" applyFont="1" applyFill="1" applyBorder="1" applyAlignment="1">
      <alignment horizontal="center" vertical="center" wrapText="1"/>
    </xf>
    <xf numFmtId="0" fontId="3" fillId="0" borderId="0" xfId="1" applyFont="1" applyAlignment="1">
      <alignment horizontal="center"/>
    </xf>
    <xf numFmtId="0" fontId="4" fillId="8" borderId="34" xfId="4" applyFont="1" applyFill="1" applyBorder="1" applyAlignment="1">
      <alignment vertical="center" wrapText="1"/>
    </xf>
    <xf numFmtId="0" fontId="13" fillId="0" borderId="0" xfId="0" applyFont="1" applyAlignment="1">
      <alignment vertical="top"/>
    </xf>
    <xf numFmtId="0" fontId="3" fillId="8" borderId="34" xfId="4" applyFont="1" applyFill="1" applyBorder="1" applyAlignment="1">
      <alignment horizontal="left" vertical="center" wrapText="1"/>
    </xf>
    <xf numFmtId="0" fontId="4" fillId="0" borderId="0" xfId="0" applyFont="1" applyAlignment="1">
      <alignment horizontal="center" wrapText="1"/>
    </xf>
    <xf numFmtId="0" fontId="4" fillId="0" borderId="0" xfId="0" applyFont="1" applyFill="1" applyAlignment="1">
      <alignment horizont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 xfId="0" applyFont="1" applyBorder="1" applyAlignment="1">
      <alignment horizontal="center" vertical="center" wrapText="1"/>
    </xf>
    <xf numFmtId="169" fontId="5" fillId="0" borderId="0" xfId="0" applyNumberFormat="1" applyFont="1" applyFill="1" applyAlignment="1">
      <alignment horizontal="right" vertical="top" wrapText="1"/>
    </xf>
    <xf numFmtId="0" fontId="0" fillId="0" borderId="0" xfId="0" applyFont="1" applyFill="1" applyAlignment="1">
      <alignment horizontal="right" vertical="top" wrapText="1"/>
    </xf>
    <xf numFmtId="0" fontId="22" fillId="0" borderId="0" xfId="0" quotePrefix="1" applyFont="1" applyFill="1" applyAlignment="1">
      <alignment horizontal="center" vertical="top" wrapText="1"/>
    </xf>
    <xf numFmtId="0" fontId="22" fillId="0" borderId="0" xfId="0" applyFont="1" applyFill="1" applyAlignment="1">
      <alignment horizontal="center" vertical="top" wrapText="1"/>
    </xf>
    <xf numFmtId="0" fontId="4" fillId="2" borderId="34" xfId="0" applyFont="1" applyFill="1" applyBorder="1" applyAlignment="1">
      <alignment horizontal="center" vertical="center" wrapText="1"/>
    </xf>
    <xf numFmtId="0" fontId="4" fillId="3" borderId="34" xfId="0" applyFont="1" applyFill="1" applyBorder="1" applyAlignment="1">
      <alignment horizontal="center" vertical="top" wrapText="1"/>
    </xf>
    <xf numFmtId="0" fontId="4" fillId="3" borderId="34" xfId="0" applyFont="1" applyFill="1" applyBorder="1" applyAlignment="1">
      <alignment horizontal="center" vertical="center" wrapText="1"/>
    </xf>
    <xf numFmtId="0" fontId="4" fillId="3" borderId="28" xfId="0" applyFont="1" applyFill="1" applyBorder="1" applyAlignment="1" applyProtection="1">
      <alignment horizontal="center" vertical="center" wrapText="1"/>
    </xf>
    <xf numFmtId="0" fontId="4" fillId="3" borderId="30" xfId="0" applyFont="1" applyFill="1" applyBorder="1" applyAlignment="1" applyProtection="1">
      <alignment horizontal="center" vertical="center" wrapText="1"/>
    </xf>
    <xf numFmtId="0" fontId="4" fillId="3" borderId="10" xfId="0" applyFont="1" applyFill="1" applyBorder="1" applyAlignment="1" applyProtection="1">
      <alignment horizontal="center" vertical="center" wrapText="1"/>
    </xf>
    <xf numFmtId="0" fontId="4" fillId="3" borderId="50" xfId="0" applyFont="1" applyFill="1" applyBorder="1" applyAlignment="1" applyProtection="1">
      <alignment horizontal="center" vertical="center" wrapText="1"/>
    </xf>
    <xf numFmtId="0" fontId="4" fillId="3" borderId="24" xfId="0" applyFont="1" applyFill="1" applyBorder="1" applyAlignment="1" applyProtection="1">
      <alignment horizontal="center" vertical="center" wrapText="1"/>
    </xf>
    <xf numFmtId="0" fontId="4" fillId="3" borderId="26" xfId="0" applyFont="1" applyFill="1" applyBorder="1" applyAlignment="1" applyProtection="1">
      <alignment horizontal="center" vertical="center" wrapText="1"/>
    </xf>
    <xf numFmtId="0" fontId="0" fillId="3" borderId="28" xfId="0" applyFont="1" applyFill="1" applyBorder="1" applyAlignment="1">
      <alignment horizontal="center" vertical="center"/>
    </xf>
    <xf numFmtId="0" fontId="0" fillId="3" borderId="3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6" xfId="0" applyFont="1" applyFill="1" applyBorder="1" applyAlignment="1">
      <alignment horizontal="center" vertical="center"/>
    </xf>
    <xf numFmtId="0" fontId="4" fillId="3" borderId="34" xfId="0" applyFont="1" applyFill="1" applyBorder="1" applyAlignment="1" applyProtection="1">
      <alignment horizontal="center" vertical="center" wrapText="1"/>
    </xf>
    <xf numFmtId="0" fontId="0" fillId="3" borderId="35" xfId="0" applyFont="1" applyFill="1" applyBorder="1" applyAlignment="1">
      <alignment horizontal="center" vertical="center" wrapText="1"/>
    </xf>
    <xf numFmtId="0" fontId="0" fillId="3" borderId="36" xfId="0" applyFont="1" applyFill="1" applyBorder="1" applyAlignment="1">
      <alignment horizontal="center" vertical="center" wrapText="1"/>
    </xf>
    <xf numFmtId="0" fontId="0" fillId="3" borderId="37"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3" borderId="37" xfId="0" applyFont="1" applyFill="1" applyBorder="1" applyAlignment="1">
      <alignment horizontal="center" vertical="center" wrapText="1"/>
    </xf>
    <xf numFmtId="176" fontId="4" fillId="3" borderId="34" xfId="0" applyNumberFormat="1" applyFont="1" applyFill="1" applyBorder="1" applyAlignment="1" applyProtection="1">
      <alignment horizontal="center" vertical="center" wrapText="1"/>
    </xf>
    <xf numFmtId="0" fontId="4" fillId="3" borderId="28"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22" fillId="0" borderId="0" xfId="0" applyFont="1" applyAlignment="1">
      <alignment horizontal="center" vertical="top" wrapText="1"/>
    </xf>
    <xf numFmtId="0" fontId="22" fillId="0" borderId="0" xfId="0" applyFont="1" applyAlignment="1">
      <alignment horizontal="center" vertical="top"/>
    </xf>
    <xf numFmtId="0" fontId="4" fillId="7" borderId="34" xfId="0"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5" borderId="34" xfId="1" applyFont="1" applyFill="1" applyBorder="1" applyAlignment="1">
      <alignment horizontal="center" vertical="center" wrapText="1"/>
    </xf>
    <xf numFmtId="0" fontId="23" fillId="0" borderId="0" xfId="1" applyFont="1" applyFill="1" applyAlignment="1">
      <alignment horizontal="center" wrapText="1"/>
    </xf>
    <xf numFmtId="0" fontId="4" fillId="5" borderId="35" xfId="1" applyFont="1" applyFill="1" applyBorder="1" applyAlignment="1">
      <alignment horizontal="center" vertical="center" wrapText="1"/>
    </xf>
    <xf numFmtId="0" fontId="4" fillId="5" borderId="36" xfId="1" applyFont="1" applyFill="1" applyBorder="1" applyAlignment="1">
      <alignment horizontal="center" vertical="center" wrapText="1"/>
    </xf>
    <xf numFmtId="0" fontId="4" fillId="5" borderId="37" xfId="1" applyFont="1" applyFill="1" applyBorder="1" applyAlignment="1">
      <alignment horizontal="center" vertical="center" wrapText="1"/>
    </xf>
    <xf numFmtId="0" fontId="4" fillId="5" borderId="34" xfId="1" applyFont="1" applyFill="1" applyBorder="1" applyAlignment="1">
      <alignment horizontal="center" vertical="top" wrapText="1"/>
    </xf>
    <xf numFmtId="0" fontId="4" fillId="3" borderId="1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22" fillId="0" borderId="0" xfId="0" applyFont="1" applyFill="1" applyAlignment="1">
      <alignment horizontal="center" vertical="center"/>
    </xf>
    <xf numFmtId="2" fontId="4" fillId="3" borderId="34" xfId="0" applyNumberFormat="1" applyFont="1" applyFill="1" applyBorder="1" applyAlignment="1">
      <alignment horizontal="center" vertical="center" wrapText="1"/>
    </xf>
    <xf numFmtId="0" fontId="4" fillId="4" borderId="34" xfId="0" applyFont="1" applyFill="1" applyBorder="1" applyAlignment="1">
      <alignment horizontal="center" vertical="center" wrapText="1"/>
    </xf>
    <xf numFmtId="0" fontId="14" fillId="4" borderId="34" xfId="0" applyFont="1" applyFill="1" applyBorder="1" applyAlignment="1">
      <alignment horizontal="center" vertical="center" wrapText="1"/>
    </xf>
    <xf numFmtId="0" fontId="23" fillId="0" borderId="0" xfId="0" applyFont="1" applyFill="1" applyAlignment="1">
      <alignment horizontal="center" vertical="top" wrapText="1"/>
    </xf>
    <xf numFmtId="0" fontId="4" fillId="4" borderId="34" xfId="0" applyFont="1" applyFill="1" applyBorder="1" applyAlignment="1">
      <alignment horizontal="left" vertical="top" wrapText="1"/>
    </xf>
    <xf numFmtId="0" fontId="4" fillId="5" borderId="43" xfId="1" applyFont="1" applyFill="1" applyBorder="1" applyAlignment="1">
      <alignment horizontal="center" vertical="top" wrapText="1"/>
    </xf>
    <xf numFmtId="0" fontId="4" fillId="5" borderId="15" xfId="1" applyFont="1" applyFill="1" applyBorder="1" applyAlignment="1">
      <alignment horizontal="center" vertical="top" wrapText="1"/>
    </xf>
    <xf numFmtId="0" fontId="4" fillId="5" borderId="13" xfId="1" applyFont="1" applyFill="1" applyBorder="1" applyAlignment="1">
      <alignment horizontal="center" vertical="top" wrapText="1"/>
    </xf>
    <xf numFmtId="0" fontId="4" fillId="5" borderId="42" xfId="1" applyFont="1" applyFill="1" applyBorder="1" applyAlignment="1">
      <alignment horizontal="center" vertical="top" wrapText="1"/>
    </xf>
    <xf numFmtId="0" fontId="4" fillId="0" borderId="50" xfId="1" applyFont="1" applyFill="1" applyBorder="1" applyAlignment="1">
      <alignment horizontal="center" vertical="center" wrapText="1"/>
    </xf>
    <xf numFmtId="0" fontId="14" fillId="2" borderId="0" xfId="4" applyFont="1" applyFill="1" applyAlignment="1">
      <alignment horizontal="center" wrapText="1"/>
    </xf>
    <xf numFmtId="0" fontId="14" fillId="2" borderId="0" xfId="4" applyFont="1" applyFill="1" applyAlignment="1">
      <alignment horizontal="center"/>
    </xf>
    <xf numFmtId="0" fontId="15" fillId="0" borderId="0" xfId="4" applyFont="1" applyAlignment="1">
      <alignment horizontal="center" wrapText="1"/>
    </xf>
    <xf numFmtId="0" fontId="15" fillId="0" borderId="0" xfId="4" applyFont="1" applyAlignment="1">
      <alignment horizontal="center"/>
    </xf>
    <xf numFmtId="2" fontId="5" fillId="0" borderId="0" xfId="4" applyNumberFormat="1" applyFont="1" applyAlignment="1">
      <alignment horizontal="right" vertical="top" wrapText="1"/>
    </xf>
    <xf numFmtId="0" fontId="0" fillId="0" borderId="0" xfId="4" applyFont="1" applyFill="1" applyBorder="1" applyAlignment="1">
      <alignment horizontal="left" wrapText="1"/>
    </xf>
    <xf numFmtId="0" fontId="3" fillId="0" borderId="0" xfId="4" applyFont="1" applyFill="1" applyBorder="1" applyAlignment="1">
      <alignment horizontal="left" wrapText="1"/>
    </xf>
    <xf numFmtId="0" fontId="3" fillId="0" borderId="0" xfId="4" applyFont="1" applyBorder="1" applyAlignment="1"/>
    <xf numFmtId="0" fontId="4" fillId="0" borderId="34" xfId="4" applyFont="1" applyBorder="1" applyAlignment="1">
      <alignment horizontal="center" vertical="center" wrapText="1"/>
    </xf>
    <xf numFmtId="0" fontId="4" fillId="0" borderId="34" xfId="4" applyFont="1" applyFill="1" applyBorder="1" applyAlignment="1">
      <alignment horizontal="center" vertical="center" wrapText="1"/>
    </xf>
    <xf numFmtId="0" fontId="3" fillId="0" borderId="34" xfId="4" applyFont="1" applyFill="1" applyBorder="1" applyAlignment="1">
      <alignment horizontal="center" vertical="center" wrapText="1"/>
    </xf>
    <xf numFmtId="0" fontId="4" fillId="0" borderId="34" xfId="4" applyNumberFormat="1" applyFont="1" applyFill="1" applyBorder="1" applyAlignment="1">
      <alignment horizontal="center" vertical="center" wrapText="1"/>
    </xf>
    <xf numFmtId="0" fontId="3" fillId="0" borderId="34" xfId="4" applyFill="1" applyBorder="1" applyAlignment="1">
      <alignment horizontal="center" wrapText="1"/>
    </xf>
    <xf numFmtId="0" fontId="4" fillId="0" borderId="13" xfId="4" applyNumberFormat="1" applyFont="1" applyFill="1" applyBorder="1" applyAlignment="1">
      <alignment horizontal="center" vertical="top" wrapText="1"/>
    </xf>
    <xf numFmtId="0" fontId="4" fillId="0" borderId="43" xfId="4" applyNumberFormat="1" applyFont="1" applyFill="1" applyBorder="1" applyAlignment="1">
      <alignment horizontal="center" vertical="top" wrapText="1"/>
    </xf>
    <xf numFmtId="0" fontId="4" fillId="0" borderId="15" xfId="4" applyNumberFormat="1" applyFont="1" applyFill="1" applyBorder="1" applyAlignment="1">
      <alignment horizontal="center" vertical="top" wrapText="1"/>
    </xf>
    <xf numFmtId="0" fontId="4" fillId="9" borderId="13" xfId="4" applyNumberFormat="1" applyFont="1" applyFill="1" applyBorder="1" applyAlignment="1">
      <alignment horizontal="center" vertical="top" wrapText="1"/>
    </xf>
    <xf numFmtId="0" fontId="4" fillId="9" borderId="43" xfId="4" applyNumberFormat="1" applyFont="1" applyFill="1" applyBorder="1" applyAlignment="1">
      <alignment horizontal="center" vertical="top" wrapText="1"/>
    </xf>
    <xf numFmtId="0" fontId="4" fillId="9" borderId="15" xfId="4" applyNumberFormat="1" applyFont="1" applyFill="1" applyBorder="1" applyAlignment="1">
      <alignment horizontal="center" vertical="top" wrapText="1"/>
    </xf>
    <xf numFmtId="0" fontId="24" fillId="11" borderId="13" xfId="4" applyNumberFormat="1" applyFont="1" applyFill="1" applyBorder="1" applyAlignment="1">
      <alignment horizontal="center" vertical="top" wrapText="1"/>
    </xf>
    <xf numFmtId="0" fontId="24" fillId="11" borderId="43" xfId="4" applyNumberFormat="1" applyFont="1" applyFill="1" applyBorder="1" applyAlignment="1">
      <alignment horizontal="center" vertical="top" wrapText="1"/>
    </xf>
    <xf numFmtId="0" fontId="24" fillId="11" borderId="15" xfId="4" applyNumberFormat="1" applyFont="1" applyFill="1" applyBorder="1" applyAlignment="1">
      <alignment horizontal="center" vertical="top" wrapText="1"/>
    </xf>
    <xf numFmtId="0" fontId="3" fillId="0" borderId="13" xfId="4" applyNumberFormat="1" applyFont="1" applyFill="1" applyBorder="1" applyAlignment="1">
      <alignment horizontal="center" vertical="top" wrapText="1"/>
    </xf>
    <xf numFmtId="0" fontId="3" fillId="0" borderId="43" xfId="4" applyNumberFormat="1" applyFont="1" applyFill="1" applyBorder="1" applyAlignment="1">
      <alignment horizontal="center" vertical="top" wrapText="1"/>
    </xf>
    <xf numFmtId="0" fontId="3" fillId="0" borderId="15" xfId="4" applyNumberFormat="1" applyFont="1" applyFill="1" applyBorder="1" applyAlignment="1">
      <alignment horizontal="center" vertical="top" wrapText="1"/>
    </xf>
    <xf numFmtId="0" fontId="3" fillId="0" borderId="13" xfId="4" applyNumberFormat="1" applyFont="1" applyFill="1" applyBorder="1" applyAlignment="1">
      <alignment horizontal="left" vertical="top" wrapText="1"/>
    </xf>
    <xf numFmtId="0" fontId="3" fillId="0" borderId="43" xfId="4" applyNumberFormat="1" applyFont="1" applyFill="1" applyBorder="1" applyAlignment="1">
      <alignment horizontal="left" vertical="top" wrapText="1"/>
    </xf>
    <xf numFmtId="0" fontId="3" fillId="0" borderId="15" xfId="4" applyNumberFormat="1" applyFont="1" applyFill="1" applyBorder="1" applyAlignment="1">
      <alignment horizontal="left" vertical="top" wrapText="1"/>
    </xf>
    <xf numFmtId="0" fontId="3" fillId="2" borderId="13" xfId="4" applyNumberFormat="1" applyFont="1" applyFill="1" applyBorder="1" applyAlignment="1">
      <alignment horizontal="left" vertical="top" wrapText="1"/>
    </xf>
    <xf numFmtId="0" fontId="3" fillId="2" borderId="43" xfId="4" applyNumberFormat="1" applyFont="1" applyFill="1" applyBorder="1" applyAlignment="1">
      <alignment horizontal="left" vertical="top" wrapText="1"/>
    </xf>
    <xf numFmtId="0" fontId="3" fillId="2" borderId="15" xfId="4" applyNumberFormat="1" applyFont="1" applyFill="1" applyBorder="1" applyAlignment="1">
      <alignment horizontal="left" vertical="top" wrapText="1"/>
    </xf>
    <xf numFmtId="0" fontId="3" fillId="2" borderId="13" xfId="4" applyNumberFormat="1" applyFont="1" applyFill="1" applyBorder="1" applyAlignment="1">
      <alignment horizontal="center" vertical="top" wrapText="1"/>
    </xf>
    <xf numFmtId="0" fontId="3" fillId="2" borderId="43" xfId="4" applyNumberFormat="1" applyFont="1" applyFill="1" applyBorder="1" applyAlignment="1">
      <alignment horizontal="center" vertical="top" wrapText="1"/>
    </xf>
    <xf numFmtId="0" fontId="3" fillId="2" borderId="15" xfId="4" applyNumberFormat="1" applyFont="1" applyFill="1" applyBorder="1" applyAlignment="1">
      <alignment horizontal="center" vertical="top" wrapText="1"/>
    </xf>
    <xf numFmtId="0" fontId="24" fillId="11" borderId="13" xfId="4" applyNumberFormat="1" applyFont="1" applyFill="1" applyBorder="1" applyAlignment="1">
      <alignment horizontal="left" vertical="top" wrapText="1"/>
    </xf>
    <xf numFmtId="0" fontId="24" fillId="11" borderId="43" xfId="4" applyNumberFormat="1" applyFont="1" applyFill="1" applyBorder="1" applyAlignment="1">
      <alignment horizontal="left" vertical="top" wrapText="1"/>
    </xf>
    <xf numFmtId="0" fontId="24" fillId="11" borderId="15" xfId="4" applyNumberFormat="1" applyFont="1" applyFill="1" applyBorder="1" applyAlignment="1">
      <alignment horizontal="left" vertical="top" wrapText="1"/>
    </xf>
    <xf numFmtId="0" fontId="4" fillId="14" borderId="13" xfId="4" applyNumberFormat="1" applyFont="1" applyFill="1" applyBorder="1" applyAlignment="1">
      <alignment horizontal="center" vertical="top" wrapText="1"/>
    </xf>
    <xf numFmtId="0" fontId="4" fillId="14" borderId="43" xfId="4" applyNumberFormat="1" applyFont="1" applyFill="1" applyBorder="1" applyAlignment="1">
      <alignment horizontal="center" vertical="top" wrapText="1"/>
    </xf>
    <xf numFmtId="0" fontId="4" fillId="14" borderId="15" xfId="4" applyNumberFormat="1" applyFont="1" applyFill="1" applyBorder="1" applyAlignment="1">
      <alignment horizontal="center" vertical="top" wrapText="1"/>
    </xf>
    <xf numFmtId="0" fontId="4" fillId="15" borderId="13" xfId="4" applyNumberFormat="1" applyFont="1" applyFill="1" applyBorder="1" applyAlignment="1">
      <alignment horizontal="center" vertical="top" wrapText="1"/>
    </xf>
    <xf numFmtId="0" fontId="4" fillId="15" borderId="43" xfId="4" applyNumberFormat="1" applyFont="1" applyFill="1" applyBorder="1" applyAlignment="1">
      <alignment horizontal="center" vertical="top" wrapText="1"/>
    </xf>
    <xf numFmtId="0" fontId="4" fillId="15" borderId="15" xfId="4" applyNumberFormat="1" applyFont="1" applyFill="1" applyBorder="1" applyAlignment="1">
      <alignment horizontal="center" vertical="top" wrapText="1"/>
    </xf>
    <xf numFmtId="177" fontId="35" fillId="0" borderId="28" xfId="4" applyNumberFormat="1" applyFont="1" applyBorder="1" applyAlignment="1">
      <alignment horizontal="center" vertical="center" wrapText="1" readingOrder="1"/>
    </xf>
    <xf numFmtId="177" fontId="35" fillId="0" borderId="30" xfId="4" applyNumberFormat="1" applyFont="1" applyBorder="1" applyAlignment="1">
      <alignment horizontal="center" vertical="center" wrapText="1" readingOrder="1"/>
    </xf>
    <xf numFmtId="177" fontId="35" fillId="0" borderId="10" xfId="4" applyNumberFormat="1" applyFont="1" applyBorder="1" applyAlignment="1">
      <alignment horizontal="center" vertical="center" wrapText="1" readingOrder="1"/>
    </xf>
    <xf numFmtId="177" fontId="35" fillId="0" borderId="50" xfId="4" applyNumberFormat="1" applyFont="1" applyBorder="1" applyAlignment="1">
      <alignment horizontal="center" vertical="center" wrapText="1" readingOrder="1"/>
    </xf>
    <xf numFmtId="177" fontId="35" fillId="0" borderId="24" xfId="4" applyNumberFormat="1" applyFont="1" applyBorder="1" applyAlignment="1">
      <alignment horizontal="center" vertical="center" wrapText="1" readingOrder="1"/>
    </xf>
    <xf numFmtId="177" fontId="35" fillId="0" borderId="26" xfId="4" applyNumberFormat="1" applyFont="1" applyBorder="1" applyAlignment="1">
      <alignment horizontal="center" vertical="center" wrapText="1" readingOrder="1"/>
    </xf>
    <xf numFmtId="0" fontId="4" fillId="16" borderId="13" xfId="4" applyNumberFormat="1" applyFont="1" applyFill="1" applyBorder="1" applyAlignment="1">
      <alignment horizontal="center" vertical="top" wrapText="1"/>
    </xf>
    <xf numFmtId="0" fontId="4" fillId="16" borderId="43" xfId="4" applyNumberFormat="1" applyFont="1" applyFill="1" applyBorder="1" applyAlignment="1">
      <alignment horizontal="center" vertical="top" wrapText="1"/>
    </xf>
    <xf numFmtId="0" fontId="4" fillId="16" borderId="15" xfId="4" applyNumberFormat="1" applyFont="1" applyFill="1" applyBorder="1" applyAlignment="1">
      <alignment horizontal="center" vertical="top" wrapText="1"/>
    </xf>
    <xf numFmtId="166" fontId="33" fillId="0" borderId="13" xfId="1" applyNumberFormat="1" applyFont="1" applyFill="1" applyBorder="1" applyAlignment="1">
      <alignment horizontal="center" wrapText="1"/>
    </xf>
    <xf numFmtId="166" fontId="33" fillId="0" borderId="15" xfId="1" applyNumberFormat="1" applyFont="1" applyFill="1" applyBorder="1" applyAlignment="1">
      <alignment horizontal="center" wrapText="1"/>
    </xf>
    <xf numFmtId="0" fontId="4" fillId="0" borderId="0" xfId="0" applyFont="1" applyFill="1" applyAlignment="1">
      <alignment horizontal="center"/>
    </xf>
    <xf numFmtId="0" fontId="4" fillId="0" borderId="0" xfId="1" applyFont="1" applyFill="1" applyAlignment="1">
      <alignment horizontal="center"/>
    </xf>
    <xf numFmtId="166" fontId="12" fillId="0" borderId="34" xfId="1" applyNumberFormat="1" applyFont="1" applyFill="1" applyBorder="1" applyAlignment="1">
      <alignment horizontal="center" wrapText="1"/>
    </xf>
    <xf numFmtId="166" fontId="3" fillId="2" borderId="13" xfId="1" applyNumberFormat="1" applyFont="1" applyFill="1" applyBorder="1" applyAlignment="1">
      <alignment horizontal="center" wrapText="1"/>
    </xf>
    <xf numFmtId="166" fontId="3" fillId="2" borderId="15" xfId="1" applyNumberFormat="1" applyFont="1" applyFill="1" applyBorder="1" applyAlignment="1">
      <alignment horizontal="center" wrapText="1"/>
    </xf>
    <xf numFmtId="0" fontId="3" fillId="0" borderId="0" xfId="1" applyFont="1" applyFill="1" applyAlignment="1">
      <alignment wrapText="1"/>
    </xf>
    <xf numFmtId="172" fontId="3" fillId="2" borderId="13" xfId="1" applyNumberFormat="1" applyFont="1" applyFill="1" applyBorder="1" applyAlignment="1">
      <alignment horizontal="right" wrapText="1"/>
    </xf>
    <xf numFmtId="172" fontId="3" fillId="2" borderId="15" xfId="1" applyNumberFormat="1" applyFont="1" applyFill="1" applyBorder="1" applyAlignment="1">
      <alignment horizontal="right" wrapText="1"/>
    </xf>
    <xf numFmtId="3" fontId="3" fillId="0" borderId="34" xfId="1" applyNumberFormat="1" applyFont="1" applyFill="1" applyBorder="1" applyAlignment="1">
      <alignment wrapText="1"/>
    </xf>
    <xf numFmtId="166" fontId="3" fillId="0" borderId="34" xfId="1" applyNumberFormat="1" applyFont="1" applyFill="1" applyBorder="1" applyAlignment="1">
      <alignment wrapText="1"/>
    </xf>
    <xf numFmtId="166" fontId="11" fillId="0" borderId="0" xfId="1" applyNumberFormat="1" applyFont="1" applyFill="1" applyAlignment="1">
      <alignment horizontal="left" wrapText="1"/>
    </xf>
    <xf numFmtId="0" fontId="14" fillId="6" borderId="34" xfId="0" applyFont="1" applyFill="1" applyBorder="1" applyAlignment="1">
      <alignment horizontal="center" vertical="center" wrapText="1"/>
    </xf>
    <xf numFmtId="0" fontId="10" fillId="0" borderId="0" xfId="0" applyFont="1" applyAlignment="1">
      <alignment horizontal="center" vertical="top" wrapText="1"/>
    </xf>
    <xf numFmtId="0" fontId="10" fillId="0" borderId="0" xfId="0" applyFont="1" applyAlignment="1">
      <alignment horizontal="center" vertical="top"/>
    </xf>
    <xf numFmtId="0" fontId="14" fillId="6" borderId="1" xfId="0" applyFont="1" applyFill="1" applyBorder="1" applyAlignment="1">
      <alignment horizontal="center" vertical="center" wrapText="1"/>
    </xf>
    <xf numFmtId="0" fontId="14" fillId="6" borderId="12" xfId="0" applyFont="1" applyFill="1" applyBorder="1" applyAlignment="1">
      <alignment horizontal="center" vertical="center"/>
    </xf>
    <xf numFmtId="0" fontId="14" fillId="6" borderId="40" xfId="0" applyFont="1" applyFill="1" applyBorder="1" applyAlignment="1">
      <alignment vertical="center" wrapText="1"/>
    </xf>
    <xf numFmtId="0" fontId="14" fillId="6" borderId="36" xfId="0" applyFont="1" applyFill="1" applyBorder="1" applyAlignment="1">
      <alignment vertical="center" wrapText="1"/>
    </xf>
    <xf numFmtId="0" fontId="14" fillId="6" borderId="37" xfId="0" applyFont="1" applyFill="1" applyBorder="1" applyAlignment="1">
      <alignment vertical="center" wrapText="1"/>
    </xf>
    <xf numFmtId="0" fontId="14" fillId="6" borderId="2"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39" xfId="0" applyFont="1" applyFill="1" applyBorder="1" applyAlignment="1">
      <alignment horizontal="center" vertical="center" wrapText="1"/>
    </xf>
  </cellXfs>
  <cellStyles count="20">
    <cellStyle name="Normal_прил 1.1" xfId="2"/>
    <cellStyle name="Обычный" xfId="0" builtinId="0"/>
    <cellStyle name="Обычный 17" xfId="16"/>
    <cellStyle name="Обычный 2" xfId="3"/>
    <cellStyle name="Обычный 2 2" xfId="11"/>
    <cellStyle name="Обычный 2 4" xfId="14"/>
    <cellStyle name="Обычный 2 4 2" xfId="15"/>
    <cellStyle name="Обычный 2 4 2 2" xfId="19"/>
    <cellStyle name="Обычный 2 4 3" xfId="18"/>
    <cellStyle name="Обычный 29" xfId="17"/>
    <cellStyle name="Обычный 3" xfId="1"/>
    <cellStyle name="Обычный 3 2" xfId="4"/>
    <cellStyle name="Обычный 4 4" xfId="10"/>
    <cellStyle name="Обычный 4_Прилож 7.2" xfId="9"/>
    <cellStyle name="Обычный 7" xfId="12"/>
    <cellStyle name="Процентный" xfId="7" builtinId="5"/>
    <cellStyle name="Стиль 1 2" xfId="5"/>
    <cellStyle name="Финансовый" xfId="6" builtinId="3"/>
    <cellStyle name="Финансовый 2" xfId="8"/>
    <cellStyle name="Финансовый 3" xfId="13"/>
  </cellStyles>
  <dxfs count="35">
    <dxf>
      <fill>
        <patternFill>
          <bgColor theme="0" tint="-0.14996795556505021"/>
        </patternFill>
      </fill>
    </dxf>
    <dxf>
      <font>
        <color theme="0"/>
      </font>
    </dxf>
    <dxf>
      <fill>
        <patternFill>
          <bgColor theme="0" tint="-0.14996795556505021"/>
        </patternFill>
      </fill>
    </dxf>
    <dxf>
      <font>
        <color theme="0"/>
      </font>
    </dxf>
    <dxf>
      <font>
        <color theme="0"/>
      </font>
    </dxf>
    <dxf>
      <font>
        <color theme="0"/>
      </font>
    </dxf>
    <dxf>
      <font>
        <color theme="0"/>
      </font>
    </dxf>
    <dxf>
      <font>
        <color theme="0"/>
      </font>
    </dxf>
    <dxf>
      <fill>
        <patternFill>
          <bgColor theme="0" tint="-0.14996795556505021"/>
        </patternFill>
      </fill>
    </dxf>
    <dxf>
      <font>
        <color theme="0"/>
      </font>
    </dxf>
    <dxf>
      <fill>
        <patternFill>
          <bgColor theme="0" tint="-0.14996795556505021"/>
        </patternFill>
      </fill>
    </dxf>
    <dxf>
      <font>
        <color theme="0"/>
      </font>
    </dxf>
    <dxf>
      <font>
        <color theme="0"/>
      </font>
    </dxf>
    <dxf>
      <font>
        <color theme="0"/>
      </font>
    </dxf>
    <dxf>
      <font>
        <color theme="0"/>
      </font>
    </dxf>
    <dxf>
      <font>
        <color theme="0"/>
      </font>
    </dxf>
    <dxf>
      <fill>
        <patternFill>
          <bgColor theme="0" tint="-0.14996795556505021"/>
        </patternFill>
      </fill>
    </dxf>
    <dxf>
      <font>
        <color theme="0"/>
      </font>
    </dxf>
    <dxf>
      <font>
        <color theme="0"/>
      </font>
    </dxf>
    <dxf>
      <font>
        <color theme="0"/>
      </font>
    </dxf>
    <dxf>
      <font>
        <color theme="0"/>
      </font>
    </dxf>
    <dxf>
      <font>
        <color theme="0"/>
      </font>
    </dxf>
    <dxf>
      <font>
        <color theme="0"/>
      </font>
    </dxf>
    <dxf>
      <font>
        <color theme="0"/>
      </font>
    </dxf>
    <dxf>
      <fill>
        <patternFill>
          <bgColor theme="0" tint="-0.1499679555650502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66FF33"/>
      <color rgb="FFCC99FF"/>
      <color rgb="FFE9FFBD"/>
      <color rgb="FFFFFFCC"/>
      <color rgb="FF66FFFF"/>
      <color rgb="FFFFE0C1"/>
      <color rgb="FFE1E1FF"/>
      <color rgb="FFFFCCFF"/>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NET2\DepInvPr\0%20&#1053;&#1072;&#1079;&#1072;&#1088;&#1086;&#1074;&#1072;\&#1056;&#1054;&#1057;&#1058;&#1054;&#1042;%203\&#1054;&#1058;&#1063;&#1045;&#1058;%20&#1087;&#1086;%20&#1048;&#1055;&#1056;%20-%20&#1064;&#1045;&#1057;&#1058;&#1045;&#1056;&#1050;&#1040;\2014%20&#1075;&#1086;&#1076;\2014%20-%204%20&#1082;&#1074;&#1072;&#1088;&#1090;&#1072;&#1083;%20&#1080;%202014%20&#1075;&#1086;&#1076;\&#1054;&#1090;&#1095;&#1077;&#1090;%20&#1074;%20&#1056;&#1086;&#1089;&#1089;&#1077;&#1090;&#1080;\&#1054;&#1090;&#1095;&#1077;&#1090;%20&#1074;%20&#1092;&#1086;&#1088;&#1084;&#1072;&#1090;&#1072;&#1093;%20&#1056;&#1077;&#1075;&#1083;&#1072;&#1084;&#1077;&#1085;&#1090;&#1072;%2006-02-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54;&#1057;&#1058;&#1054;&#1042;%204/&#1054;&#1058;&#1063;&#1045;&#1058;%20&#1087;&#1086;%20&#1048;&#1055;&#1056;%20-%20&#1064;&#1045;&#1057;&#1058;&#1045;&#1056;&#1050;&#1040;/2015/3%20&#1082;&#1074;&#1072;&#1088;&#1090;&#1072;&#1083;%202015/&#1055;&#1088;&#1080;&#1083;&#1086;&#1078;&#1077;&#1085;&#1080;&#1077;%2010%20&#1080;%2011%20&#1074;%20&#1086;&#1090;&#1095;&#1077;&#1090;,%20&#1086;&#1090;&#1082;&#1086;&#1088;&#1088;&#1077;&#1082;&#1090;&#1080;&#1088;&#1086;&#1074;&#1072;&#1085;&#1086;%20&#1086;&#1092;&#1086;&#1088;&#1084;&#1083;&#1077;&#1085;&#1080;&#10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 5"/>
      <sheetName val="прил 6.1"/>
      <sheetName val="прил 6.2"/>
      <sheetName val="прил 6.3"/>
      <sheetName val="прил 7.1"/>
      <sheetName val="прил 7.2"/>
      <sheetName val="прил 8"/>
      <sheetName val="прил 9"/>
      <sheetName val="прил 10"/>
      <sheetName val="прил 11.1"/>
      <sheetName val="прил 11.2"/>
      <sheetName val="прил 12"/>
      <sheetName val="прил 13"/>
    </sheetNames>
    <sheetDataSet>
      <sheetData sheetId="0" refreshError="1"/>
      <sheetData sheetId="1">
        <row r="8">
          <cell r="Y8" t="str">
            <v>______________________(Б.Б. Эбзеев)</v>
          </cell>
        </row>
      </sheetData>
      <sheetData sheetId="2" refreshError="1"/>
      <sheetData sheetId="3" refreshError="1"/>
      <sheetData sheetId="4">
        <row r="6">
          <cell r="AJ6" t="str">
            <v xml:space="preserve">Генеральный директор </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 5"/>
      <sheetName val="прил 6.1."/>
      <sheetName val="прил 6.2"/>
      <sheetName val="прил 6.3"/>
      <sheetName val="прил 10"/>
      <sheetName val="прил 11.1"/>
      <sheetName val="прил 11.2"/>
    </sheetNames>
    <sheetDataSet>
      <sheetData sheetId="0"/>
      <sheetData sheetId="1"/>
      <sheetData sheetId="2"/>
      <sheetData sheetId="3"/>
      <sheetData sheetId="4">
        <row r="94">
          <cell r="C94" t="str">
            <v>Реконструкция ПС 110/10 кВ АС10 с заменой трансформаторов на 2х40 МВА для обеспечения электроснабжения аэропорта "Южный"</v>
          </cell>
        </row>
        <row r="167">
          <cell r="C167" t="str">
            <v>Строительство ПС 110/10кВ Спортивная с заходами ЛЭП 110 кВ и реконструкцией прилегающей сети, г. Ростов-на-Дону</v>
          </cell>
        </row>
        <row r="240">
          <cell r="C240" t="str">
            <v>Кабельная линия (110 кВ) и подстанция (110 кВ) "Гвардейская", г. Волгоград, Центральный район, квартал 04_02_010</v>
          </cell>
        </row>
      </sheetData>
      <sheetData sheetId="5"/>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86"/>
  <sheetViews>
    <sheetView view="pageBreakPreview" zoomScale="60" zoomScaleNormal="80" workbookViewId="0">
      <selection activeCell="B39" sqref="B39"/>
    </sheetView>
  </sheetViews>
  <sheetFormatPr defaultRowHeight="15.75" x14ac:dyDescent="0.25"/>
  <cols>
    <col min="1" max="1" width="7" customWidth="1"/>
    <col min="2" max="2" width="53.75" customWidth="1"/>
    <col min="3" max="4" width="12.375" customWidth="1"/>
    <col min="5" max="5" width="16.375" customWidth="1"/>
    <col min="6" max="6" width="19.25" customWidth="1"/>
    <col min="7" max="7" width="10.5" customWidth="1"/>
    <col min="8" max="8" width="9.125" customWidth="1"/>
  </cols>
  <sheetData>
    <row r="1" spans="1:9" x14ac:dyDescent="0.25">
      <c r="F1" s="1"/>
    </row>
    <row r="2" spans="1:9" x14ac:dyDescent="0.25">
      <c r="F2" s="133" t="s">
        <v>0</v>
      </c>
    </row>
    <row r="3" spans="1:9" x14ac:dyDescent="0.25">
      <c r="F3" s="1" t="s">
        <v>1</v>
      </c>
    </row>
    <row r="4" spans="1:9" x14ac:dyDescent="0.25">
      <c r="F4" s="1" t="s">
        <v>2</v>
      </c>
    </row>
    <row r="5" spans="1:9" x14ac:dyDescent="0.25">
      <c r="F5" s="1"/>
    </row>
    <row r="6" spans="1:9" x14ac:dyDescent="0.25">
      <c r="A6" s="572" t="s">
        <v>3</v>
      </c>
      <c r="B6" s="572"/>
      <c r="C6" s="572"/>
      <c r="D6" s="572"/>
      <c r="E6" s="572"/>
      <c r="F6" s="572"/>
      <c r="H6" s="1"/>
    </row>
    <row r="7" spans="1:9" s="2" customFormat="1" x14ac:dyDescent="0.25">
      <c r="A7" s="573" t="s">
        <v>4</v>
      </c>
      <c r="B7" s="573"/>
      <c r="C7" s="573"/>
      <c r="D7" s="573"/>
      <c r="E7" s="573"/>
      <c r="F7" s="573"/>
      <c r="H7" s="3"/>
    </row>
    <row r="8" spans="1:9" ht="18.75" x14ac:dyDescent="0.25">
      <c r="F8" s="98" t="s">
        <v>5</v>
      </c>
    </row>
    <row r="9" spans="1:9" x14ac:dyDescent="0.25">
      <c r="F9" s="99" t="str">
        <f>'[1]прил 7.1'!AJ6</f>
        <v xml:space="preserve">Генеральный директор </v>
      </c>
    </row>
    <row r="10" spans="1:9" x14ac:dyDescent="0.25">
      <c r="F10" s="97" t="s">
        <v>365</v>
      </c>
    </row>
    <row r="11" spans="1:9" x14ac:dyDescent="0.25">
      <c r="F11" s="99" t="str">
        <f>'[1]прил 6.1'!Y8</f>
        <v>______________________(Б.Б. Эбзеев)</v>
      </c>
    </row>
    <row r="12" spans="1:9" x14ac:dyDescent="0.25">
      <c r="F12" s="99" t="s">
        <v>382</v>
      </c>
    </row>
    <row r="13" spans="1:9" x14ac:dyDescent="0.25">
      <c r="F13" s="97" t="s">
        <v>6</v>
      </c>
    </row>
    <row r="14" spans="1:9" x14ac:dyDescent="0.25">
      <c r="F14" s="1"/>
    </row>
    <row r="15" spans="1:9" ht="16.5" thickBot="1" x14ac:dyDescent="0.3">
      <c r="F15" s="1" t="s">
        <v>7</v>
      </c>
    </row>
    <row r="16" spans="1:9" x14ac:dyDescent="0.25">
      <c r="A16" s="574" t="s">
        <v>8</v>
      </c>
      <c r="B16" s="576" t="s">
        <v>9</v>
      </c>
      <c r="C16" s="574" t="s">
        <v>1050</v>
      </c>
      <c r="D16" s="576"/>
      <c r="E16" s="574">
        <v>2015</v>
      </c>
      <c r="F16" s="578"/>
      <c r="I16" s="5"/>
    </row>
    <row r="17" spans="1:9" ht="16.5" thickBot="1" x14ac:dyDescent="0.3">
      <c r="A17" s="575"/>
      <c r="B17" s="577"/>
      <c r="C17" s="476" t="s">
        <v>10</v>
      </c>
      <c r="D17" s="477" t="s">
        <v>11</v>
      </c>
      <c r="E17" s="476" t="s">
        <v>10</v>
      </c>
      <c r="F17" s="6" t="s">
        <v>11</v>
      </c>
      <c r="I17" s="5"/>
    </row>
    <row r="18" spans="1:9" ht="16.5" thickBot="1" x14ac:dyDescent="0.3">
      <c r="A18" s="7">
        <v>1</v>
      </c>
      <c r="B18" s="8">
        <v>2</v>
      </c>
      <c r="C18" s="9">
        <v>3</v>
      </c>
      <c r="D18" s="161">
        <v>4</v>
      </c>
      <c r="E18" s="9">
        <v>5</v>
      </c>
      <c r="F18" s="10">
        <v>6</v>
      </c>
      <c r="I18" s="5"/>
    </row>
    <row r="19" spans="1:9" ht="15.75" customHeight="1" x14ac:dyDescent="0.25">
      <c r="A19" s="11" t="s">
        <v>12</v>
      </c>
      <c r="B19" s="12" t="s">
        <v>13</v>
      </c>
      <c r="C19" s="137">
        <v>28671.030975000001</v>
      </c>
      <c r="D19" s="162">
        <v>28891.510600999998</v>
      </c>
      <c r="E19" s="137">
        <f>E21+E24</f>
        <v>30351.53383479466</v>
      </c>
      <c r="F19" s="138">
        <f>F21+F24</f>
        <v>30365.033392672158</v>
      </c>
      <c r="I19" s="5"/>
    </row>
    <row r="20" spans="1:9" x14ac:dyDescent="0.25">
      <c r="A20" s="13"/>
      <c r="B20" s="14" t="s">
        <v>14</v>
      </c>
      <c r="C20" s="163"/>
      <c r="D20" s="164"/>
      <c r="E20" s="139"/>
      <c r="F20" s="140"/>
      <c r="I20" s="5"/>
    </row>
    <row r="21" spans="1:9" ht="31.5" x14ac:dyDescent="0.25">
      <c r="A21" s="13" t="s">
        <v>15</v>
      </c>
      <c r="B21" s="14" t="s">
        <v>16</v>
      </c>
      <c r="C21" s="139">
        <v>28527.766275000002</v>
      </c>
      <c r="D21" s="164">
        <v>28713.285179999999</v>
      </c>
      <c r="E21" s="165">
        <f>E22+E23</f>
        <v>30178.957746794658</v>
      </c>
      <c r="F21" s="140">
        <f>F22+F23</f>
        <v>30174.650727672157</v>
      </c>
      <c r="I21" s="5"/>
    </row>
    <row r="22" spans="1:9" x14ac:dyDescent="0.25">
      <c r="A22" s="33"/>
      <c r="B22" s="220" t="s">
        <v>413</v>
      </c>
      <c r="C22" s="141">
        <v>27857.518475000001</v>
      </c>
      <c r="D22" s="166">
        <v>28009.171178000001</v>
      </c>
      <c r="E22" s="167">
        <v>29735.274015858398</v>
      </c>
      <c r="F22" s="168">
        <v>29675.051179872327</v>
      </c>
      <c r="I22" s="5"/>
    </row>
    <row r="23" spans="1:9" x14ac:dyDescent="0.25">
      <c r="A23" s="33"/>
      <c r="B23" s="220" t="s">
        <v>414</v>
      </c>
      <c r="C23" s="141">
        <v>670.24779999999998</v>
      </c>
      <c r="D23" s="166">
        <v>704.11400200000003</v>
      </c>
      <c r="E23" s="167">
        <v>443.68373093626099</v>
      </c>
      <c r="F23" s="168">
        <v>499.59954779983048</v>
      </c>
      <c r="I23" s="5"/>
    </row>
    <row r="24" spans="1:9" ht="16.5" thickBot="1" x14ac:dyDescent="0.3">
      <c r="A24" s="15" t="s">
        <v>17</v>
      </c>
      <c r="B24" s="16" t="s">
        <v>18</v>
      </c>
      <c r="C24" s="142">
        <v>143.2647</v>
      </c>
      <c r="D24" s="169">
        <v>178.22542100000001</v>
      </c>
      <c r="E24" s="170">
        <v>172.576088</v>
      </c>
      <c r="F24" s="143">
        <v>190.382665</v>
      </c>
      <c r="I24" s="5"/>
    </row>
    <row r="25" spans="1:9" x14ac:dyDescent="0.25">
      <c r="A25" s="11" t="s">
        <v>19</v>
      </c>
      <c r="B25" s="12" t="s">
        <v>20</v>
      </c>
      <c r="C25" s="137">
        <v>24872.029458000001</v>
      </c>
      <c r="D25" s="162">
        <v>24825.800305999997</v>
      </c>
      <c r="E25" s="137">
        <f>E26+E31+E32+E33+E34</f>
        <v>26265.336117999999</v>
      </c>
      <c r="F25" s="138">
        <f>F26+F31+F32+F33+F34</f>
        <v>26098.589763</v>
      </c>
      <c r="I25" s="5"/>
    </row>
    <row r="26" spans="1:9" x14ac:dyDescent="0.25">
      <c r="A26" s="17" t="s">
        <v>21</v>
      </c>
      <c r="B26" s="18" t="s">
        <v>22</v>
      </c>
      <c r="C26" s="139">
        <v>6441.664847</v>
      </c>
      <c r="D26" s="164">
        <v>6396.9443810000002</v>
      </c>
      <c r="E26" s="139">
        <f>E28+E29+E30</f>
        <v>6442.4546960000007</v>
      </c>
      <c r="F26" s="171">
        <f>F28+F29+F30</f>
        <v>6840.5793069999991</v>
      </c>
      <c r="I26" s="5"/>
    </row>
    <row r="27" spans="1:9" x14ac:dyDescent="0.25">
      <c r="A27" s="13"/>
      <c r="B27" s="14" t="s">
        <v>14</v>
      </c>
      <c r="C27" s="172"/>
      <c r="D27" s="173"/>
      <c r="E27" s="174"/>
      <c r="F27" s="140"/>
      <c r="I27" s="5"/>
    </row>
    <row r="28" spans="1:9" x14ac:dyDescent="0.25">
      <c r="A28" s="13" t="s">
        <v>15</v>
      </c>
      <c r="B28" s="14" t="s">
        <v>23</v>
      </c>
      <c r="C28" s="174">
        <v>218.28917200000001</v>
      </c>
      <c r="D28" s="173">
        <v>232.51996399999999</v>
      </c>
      <c r="E28" s="285">
        <v>235.65597699999995</v>
      </c>
      <c r="F28" s="175">
        <v>242.07959499999998</v>
      </c>
      <c r="I28" s="5"/>
    </row>
    <row r="29" spans="1:9" x14ac:dyDescent="0.25">
      <c r="A29" s="13" t="s">
        <v>17</v>
      </c>
      <c r="B29" s="14" t="s">
        <v>24</v>
      </c>
      <c r="C29" s="174">
        <v>735.00062000000003</v>
      </c>
      <c r="D29" s="173">
        <v>684.28721199999995</v>
      </c>
      <c r="E29" s="176">
        <v>597.52720200000022</v>
      </c>
      <c r="F29" s="175">
        <v>595.72408799999891</v>
      </c>
      <c r="I29" s="5"/>
    </row>
    <row r="30" spans="1:9" x14ac:dyDescent="0.25">
      <c r="A30" s="13" t="s">
        <v>25</v>
      </c>
      <c r="B30" s="14" t="s">
        <v>26</v>
      </c>
      <c r="C30" s="174">
        <v>5488.3750550000004</v>
      </c>
      <c r="D30" s="173">
        <v>5480.137205</v>
      </c>
      <c r="E30" s="174">
        <v>5609.2715170000001</v>
      </c>
      <c r="F30" s="175">
        <v>6002.7756239999999</v>
      </c>
      <c r="I30" s="5"/>
    </row>
    <row r="31" spans="1:9" x14ac:dyDescent="0.25">
      <c r="A31" s="17" t="s">
        <v>27</v>
      </c>
      <c r="B31" s="18" t="s">
        <v>28</v>
      </c>
      <c r="C31" s="139">
        <v>6254.6660709999996</v>
      </c>
      <c r="D31" s="164">
        <v>6111.6974369999998</v>
      </c>
      <c r="E31" s="139">
        <v>6708.3360659999998</v>
      </c>
      <c r="F31" s="485">
        <v>6678.0070060000007</v>
      </c>
      <c r="I31" s="5"/>
    </row>
    <row r="32" spans="1:9" x14ac:dyDescent="0.25">
      <c r="A32" s="17" t="s">
        <v>29</v>
      </c>
      <c r="B32" s="18" t="s">
        <v>30</v>
      </c>
      <c r="C32" s="139">
        <v>2881.0470890000001</v>
      </c>
      <c r="D32" s="164">
        <v>2858.7710849999999</v>
      </c>
      <c r="E32" s="139">
        <v>2752.7451520000004</v>
      </c>
      <c r="F32" s="140">
        <v>2710.9749360000001</v>
      </c>
      <c r="I32" s="5"/>
    </row>
    <row r="33" spans="1:9" x14ac:dyDescent="0.25">
      <c r="A33" s="17" t="s">
        <v>31</v>
      </c>
      <c r="B33" s="18" t="s">
        <v>32</v>
      </c>
      <c r="C33" s="139">
        <v>266.094447</v>
      </c>
      <c r="D33" s="164">
        <v>259.84527800000001</v>
      </c>
      <c r="E33" s="139">
        <v>311.07682499999999</v>
      </c>
      <c r="F33" s="140">
        <v>297.70824999999996</v>
      </c>
      <c r="I33" s="5"/>
    </row>
    <row r="34" spans="1:9" x14ac:dyDescent="0.25">
      <c r="A34" s="17" t="s">
        <v>33</v>
      </c>
      <c r="B34" s="18" t="s">
        <v>34</v>
      </c>
      <c r="C34" s="177">
        <v>9028.5570040000021</v>
      </c>
      <c r="D34" s="164">
        <v>9198.5421249999963</v>
      </c>
      <c r="E34" s="177">
        <v>10050.723378999999</v>
      </c>
      <c r="F34" s="144">
        <v>9571.3202639999981</v>
      </c>
      <c r="I34" s="5"/>
    </row>
    <row r="35" spans="1:9" x14ac:dyDescent="0.25">
      <c r="A35" s="13"/>
      <c r="B35" s="14" t="s">
        <v>14</v>
      </c>
      <c r="C35" s="172"/>
      <c r="D35" s="173"/>
      <c r="E35" s="174"/>
      <c r="F35" s="175"/>
      <c r="I35" s="5"/>
    </row>
    <row r="36" spans="1:9" x14ac:dyDescent="0.25">
      <c r="A36" s="283" t="s">
        <v>35</v>
      </c>
      <c r="B36" s="284" t="s">
        <v>36</v>
      </c>
      <c r="C36" s="285">
        <v>184.44864200000001</v>
      </c>
      <c r="D36" s="286">
        <v>182.73265499999999</v>
      </c>
      <c r="E36" s="486">
        <v>167.85506498000004</v>
      </c>
      <c r="F36" s="487">
        <v>139.31025400000001</v>
      </c>
      <c r="I36" s="5"/>
    </row>
    <row r="37" spans="1:9" x14ac:dyDescent="0.25">
      <c r="A37" s="13" t="s">
        <v>37</v>
      </c>
      <c r="B37" s="14" t="s">
        <v>38</v>
      </c>
      <c r="C37" s="174">
        <v>122.4</v>
      </c>
      <c r="D37" s="173">
        <v>116.118995</v>
      </c>
      <c r="E37" s="174">
        <v>115.81981900000001</v>
      </c>
      <c r="F37" s="175">
        <v>103.11212199999999</v>
      </c>
      <c r="I37" s="5"/>
    </row>
    <row r="38" spans="1:9" ht="16.5" thickBot="1" x14ac:dyDescent="0.3">
      <c r="A38" s="15" t="s">
        <v>39</v>
      </c>
      <c r="B38" s="16" t="s">
        <v>40</v>
      </c>
      <c r="C38" s="488">
        <v>7647.6232620000001</v>
      </c>
      <c r="D38" s="178">
        <v>7780.9568399999998</v>
      </c>
      <c r="E38" s="179">
        <v>8471.3429199999991</v>
      </c>
      <c r="F38" s="180">
        <v>8137.6952200000005</v>
      </c>
      <c r="I38" s="5"/>
    </row>
    <row r="39" spans="1:9" ht="16.5" thickBot="1" x14ac:dyDescent="0.3">
      <c r="A39" s="19" t="s">
        <v>41</v>
      </c>
      <c r="B39" s="20" t="s">
        <v>42</v>
      </c>
      <c r="C39" s="181">
        <v>3799.0015170000006</v>
      </c>
      <c r="D39" s="182">
        <v>4065.7102950000008</v>
      </c>
      <c r="E39" s="145">
        <f>E19-E25</f>
        <v>4086.1977167946607</v>
      </c>
      <c r="F39" s="146">
        <f>F19-F25</f>
        <v>4266.4436296721578</v>
      </c>
      <c r="I39" s="5"/>
    </row>
    <row r="40" spans="1:9" x14ac:dyDescent="0.25">
      <c r="A40" s="11" t="s">
        <v>43</v>
      </c>
      <c r="B40" s="12" t="s">
        <v>44</v>
      </c>
      <c r="C40" s="137">
        <v>-10764.801701</v>
      </c>
      <c r="D40" s="162">
        <v>-10643.425574000001</v>
      </c>
      <c r="E40" s="183">
        <f>E41-E45</f>
        <v>-4223.9099249800001</v>
      </c>
      <c r="F40" s="147">
        <f>F41-F45</f>
        <v>-3775.4495610000013</v>
      </c>
      <c r="I40" s="5"/>
    </row>
    <row r="41" spans="1:9" x14ac:dyDescent="0.25">
      <c r="A41" s="13" t="s">
        <v>21</v>
      </c>
      <c r="B41" s="14" t="s">
        <v>45</v>
      </c>
      <c r="C41" s="174">
        <v>1280.104182</v>
      </c>
      <c r="D41" s="173">
        <v>2943.9744259999998</v>
      </c>
      <c r="E41" s="174">
        <v>2819.7254386899995</v>
      </c>
      <c r="F41" s="175">
        <v>3526.5510039999999</v>
      </c>
      <c r="I41" s="5"/>
    </row>
    <row r="42" spans="1:9" x14ac:dyDescent="0.25">
      <c r="A42" s="13"/>
      <c r="B42" s="14" t="s">
        <v>46</v>
      </c>
      <c r="C42" s="174"/>
      <c r="D42" s="173"/>
      <c r="E42" s="174"/>
      <c r="F42" s="175"/>
      <c r="I42" s="5"/>
    </row>
    <row r="43" spans="1:9" ht="31.5" x14ac:dyDescent="0.25">
      <c r="A43" s="13" t="s">
        <v>15</v>
      </c>
      <c r="B43" s="14" t="s">
        <v>47</v>
      </c>
      <c r="C43" s="174">
        <v>0</v>
      </c>
      <c r="D43" s="173">
        <v>0</v>
      </c>
      <c r="E43" s="174">
        <v>0</v>
      </c>
      <c r="F43" s="175">
        <v>0</v>
      </c>
      <c r="I43" s="5"/>
    </row>
    <row r="44" spans="1:9" x14ac:dyDescent="0.25">
      <c r="A44" s="13" t="s">
        <v>17</v>
      </c>
      <c r="B44" s="21" t="s">
        <v>48</v>
      </c>
      <c r="C44" s="174">
        <v>31.893346000000001</v>
      </c>
      <c r="D44" s="173">
        <v>43.446094000000002</v>
      </c>
      <c r="E44" s="174">
        <v>40.689433999999999</v>
      </c>
      <c r="F44" s="175">
        <v>62.232175000000005</v>
      </c>
      <c r="I44" s="5"/>
    </row>
    <row r="45" spans="1:9" x14ac:dyDescent="0.25">
      <c r="A45" s="13" t="s">
        <v>27</v>
      </c>
      <c r="B45" s="14" t="s">
        <v>49</v>
      </c>
      <c r="C45" s="174">
        <v>12044.905882999999</v>
      </c>
      <c r="D45" s="173">
        <v>13587.4</v>
      </c>
      <c r="E45" s="174">
        <v>7043.6353636699996</v>
      </c>
      <c r="F45" s="175">
        <v>7302.0005650000012</v>
      </c>
      <c r="I45" s="5"/>
    </row>
    <row r="46" spans="1:9" x14ac:dyDescent="0.25">
      <c r="A46" s="13"/>
      <c r="B46" s="14" t="s">
        <v>46</v>
      </c>
      <c r="C46" s="174"/>
      <c r="D46" s="173"/>
      <c r="E46" s="174"/>
      <c r="F46" s="175"/>
      <c r="I46" s="5"/>
    </row>
    <row r="47" spans="1:9" ht="16.5" thickBot="1" x14ac:dyDescent="0.3">
      <c r="A47" s="15" t="s">
        <v>50</v>
      </c>
      <c r="B47" s="16" t="s">
        <v>51</v>
      </c>
      <c r="C47" s="179">
        <v>2245.4364</v>
      </c>
      <c r="D47" s="178">
        <v>2236.079502</v>
      </c>
      <c r="E47" s="179">
        <v>2697.4049500000001</v>
      </c>
      <c r="F47" s="180">
        <v>2558.7618230000003</v>
      </c>
      <c r="I47" s="5"/>
    </row>
    <row r="48" spans="1:9" ht="16.5" thickBot="1" x14ac:dyDescent="0.3">
      <c r="A48" s="22" t="s">
        <v>52</v>
      </c>
      <c r="B48" s="23" t="s">
        <v>53</v>
      </c>
      <c r="C48" s="148">
        <v>-6965.8001839999997</v>
      </c>
      <c r="D48" s="184">
        <v>-6577.715279</v>
      </c>
      <c r="E48" s="185">
        <f>E39+E40</f>
        <v>-137.71220818533948</v>
      </c>
      <c r="F48" s="149">
        <f>F39+F40</f>
        <v>490.99406867215657</v>
      </c>
      <c r="I48" s="5"/>
    </row>
    <row r="49" spans="1:9" ht="16.5" thickBot="1" x14ac:dyDescent="0.3">
      <c r="A49" s="19" t="s">
        <v>54</v>
      </c>
      <c r="B49" s="20" t="s">
        <v>55</v>
      </c>
      <c r="C49" s="145">
        <v>0</v>
      </c>
      <c r="D49" s="182">
        <v>-315.92621400000002</v>
      </c>
      <c r="E49" s="145">
        <v>195.34699231999997</v>
      </c>
      <c r="F49" s="145">
        <v>328.72932870999995</v>
      </c>
      <c r="I49" s="5"/>
    </row>
    <row r="50" spans="1:9" ht="16.5" thickBot="1" x14ac:dyDescent="0.3">
      <c r="A50" s="19" t="s">
        <v>56</v>
      </c>
      <c r="B50" s="20" t="s">
        <v>57</v>
      </c>
      <c r="C50" s="145">
        <v>-6965.8001839999997</v>
      </c>
      <c r="D50" s="182">
        <v>-6893.6414930000001</v>
      </c>
      <c r="E50" s="145">
        <f>E48-E49</f>
        <v>-333.05920050533945</v>
      </c>
      <c r="F50" s="145">
        <f>F48-F49</f>
        <v>162.26473996215663</v>
      </c>
      <c r="I50" s="5"/>
    </row>
    <row r="51" spans="1:9" x14ac:dyDescent="0.25">
      <c r="A51" s="11" t="s">
        <v>58</v>
      </c>
      <c r="B51" s="12" t="s">
        <v>59</v>
      </c>
      <c r="C51" s="137">
        <v>0</v>
      </c>
      <c r="D51" s="162">
        <v>0</v>
      </c>
      <c r="E51" s="137">
        <v>0</v>
      </c>
      <c r="F51" s="489">
        <f>F53+F54+F55</f>
        <v>162.26473996215663</v>
      </c>
      <c r="I51" s="5"/>
    </row>
    <row r="52" spans="1:9" x14ac:dyDescent="0.25">
      <c r="A52" s="13"/>
      <c r="B52" s="14" t="s">
        <v>14</v>
      </c>
      <c r="C52" s="174"/>
      <c r="D52" s="173"/>
      <c r="E52" s="174"/>
      <c r="F52" s="186"/>
      <c r="I52" s="5"/>
    </row>
    <row r="53" spans="1:9" x14ac:dyDescent="0.25">
      <c r="A53" s="13" t="s">
        <v>21</v>
      </c>
      <c r="B53" s="14" t="s">
        <v>60</v>
      </c>
      <c r="C53" s="174">
        <v>0</v>
      </c>
      <c r="D53" s="173">
        <v>0</v>
      </c>
      <c r="E53" s="174">
        <v>0</v>
      </c>
      <c r="F53" s="175">
        <f>F50-F54-F55</f>
        <v>113.58531797350965</v>
      </c>
      <c r="I53" s="5"/>
    </row>
    <row r="54" spans="1:9" x14ac:dyDescent="0.25">
      <c r="A54" s="24" t="s">
        <v>27</v>
      </c>
      <c r="B54" s="14" t="s">
        <v>61</v>
      </c>
      <c r="C54" s="174">
        <v>0</v>
      </c>
      <c r="D54" s="173">
        <v>0</v>
      </c>
      <c r="E54" s="174">
        <v>0</v>
      </c>
      <c r="F54" s="175">
        <f>F50*5%</f>
        <v>8.1132369981078316</v>
      </c>
      <c r="I54" s="5"/>
    </row>
    <row r="55" spans="1:9" x14ac:dyDescent="0.25">
      <c r="A55" s="13" t="s">
        <v>29</v>
      </c>
      <c r="B55" s="14" t="s">
        <v>62</v>
      </c>
      <c r="C55" s="174">
        <v>0</v>
      </c>
      <c r="D55" s="173">
        <v>0</v>
      </c>
      <c r="E55" s="174">
        <v>0</v>
      </c>
      <c r="F55" s="490">
        <f>F50*25%</f>
        <v>40.566184990539156</v>
      </c>
      <c r="I55" s="5"/>
    </row>
    <row r="56" spans="1:9" ht="16.5" thickBot="1" x14ac:dyDescent="0.3">
      <c r="A56" s="15" t="s">
        <v>31</v>
      </c>
      <c r="B56" s="16" t="s">
        <v>63</v>
      </c>
      <c r="C56" s="142"/>
      <c r="D56" s="169"/>
      <c r="E56" s="142"/>
      <c r="F56" s="187"/>
      <c r="I56" s="5"/>
    </row>
    <row r="57" spans="1:9" x14ac:dyDescent="0.25">
      <c r="A57" s="11" t="s">
        <v>64</v>
      </c>
      <c r="B57" s="12" t="s">
        <v>65</v>
      </c>
      <c r="C57" s="137"/>
      <c r="D57" s="162"/>
      <c r="E57" s="137"/>
      <c r="F57" s="188"/>
      <c r="I57" s="5"/>
    </row>
    <row r="58" spans="1:9" x14ac:dyDescent="0.25">
      <c r="A58" s="13" t="s">
        <v>21</v>
      </c>
      <c r="B58" s="25" t="s">
        <v>66</v>
      </c>
      <c r="C58" s="174"/>
      <c r="D58" s="173"/>
      <c r="E58" s="174"/>
      <c r="F58" s="186"/>
      <c r="I58" s="5"/>
    </row>
    <row r="59" spans="1:9" x14ac:dyDescent="0.25">
      <c r="A59" s="13" t="s">
        <v>27</v>
      </c>
      <c r="B59" s="14" t="s">
        <v>67</v>
      </c>
      <c r="C59" s="174"/>
      <c r="D59" s="173"/>
      <c r="E59" s="174"/>
      <c r="F59" s="186"/>
      <c r="I59" s="5"/>
    </row>
    <row r="60" spans="1:9" ht="16.5" thickBot="1" x14ac:dyDescent="0.3">
      <c r="A60" s="15"/>
      <c r="B60" s="16" t="s">
        <v>68</v>
      </c>
      <c r="C60" s="179"/>
      <c r="D60" s="178"/>
      <c r="E60" s="179"/>
      <c r="F60" s="189"/>
      <c r="I60" s="5"/>
    </row>
    <row r="61" spans="1:9" x14ac:dyDescent="0.25">
      <c r="A61" s="11" t="s">
        <v>69</v>
      </c>
      <c r="B61" s="12" t="s">
        <v>70</v>
      </c>
      <c r="C61" s="137"/>
      <c r="D61" s="162"/>
      <c r="E61" s="137"/>
      <c r="F61" s="190"/>
      <c r="I61" s="5"/>
    </row>
    <row r="62" spans="1:9" x14ac:dyDescent="0.25">
      <c r="A62" s="13" t="s">
        <v>21</v>
      </c>
      <c r="B62" s="25" t="s">
        <v>71</v>
      </c>
      <c r="C62" s="174"/>
      <c r="D62" s="173"/>
      <c r="E62" s="174"/>
      <c r="F62" s="186"/>
      <c r="I62" s="5"/>
    </row>
    <row r="63" spans="1:9" x14ac:dyDescent="0.25">
      <c r="A63" s="13" t="s">
        <v>27</v>
      </c>
      <c r="B63" s="14" t="s">
        <v>72</v>
      </c>
      <c r="C63" s="174"/>
      <c r="D63" s="173"/>
      <c r="E63" s="174"/>
      <c r="F63" s="186"/>
      <c r="I63" s="5"/>
    </row>
    <row r="64" spans="1:9" ht="16.5" thickBot="1" x14ac:dyDescent="0.3">
      <c r="A64" s="15"/>
      <c r="B64" s="16" t="s">
        <v>68</v>
      </c>
      <c r="C64" s="179"/>
      <c r="D64" s="178"/>
      <c r="E64" s="179"/>
      <c r="F64" s="189"/>
      <c r="I64" s="5"/>
    </row>
    <row r="65" spans="1:9" x14ac:dyDescent="0.25">
      <c r="A65" s="11" t="s">
        <v>73</v>
      </c>
      <c r="B65" s="12" t="s">
        <v>74</v>
      </c>
      <c r="C65" s="137"/>
      <c r="D65" s="162"/>
      <c r="E65" s="137"/>
      <c r="F65" s="191"/>
      <c r="I65" s="5"/>
    </row>
    <row r="66" spans="1:9" x14ac:dyDescent="0.25">
      <c r="A66" s="17"/>
      <c r="B66" s="14" t="s">
        <v>75</v>
      </c>
      <c r="C66" s="174"/>
      <c r="D66" s="173"/>
      <c r="E66" s="174"/>
      <c r="F66" s="192"/>
      <c r="I66" s="5"/>
    </row>
    <row r="67" spans="1:9" x14ac:dyDescent="0.25">
      <c r="A67" s="13" t="s">
        <v>21</v>
      </c>
      <c r="B67" s="14" t="s">
        <v>76</v>
      </c>
      <c r="C67" s="174"/>
      <c r="D67" s="173"/>
      <c r="E67" s="174"/>
      <c r="F67" s="192"/>
      <c r="I67" s="5"/>
    </row>
    <row r="68" spans="1:9" ht="16.5" thickBot="1" x14ac:dyDescent="0.3">
      <c r="A68" s="15" t="s">
        <v>27</v>
      </c>
      <c r="B68" s="16" t="s">
        <v>77</v>
      </c>
      <c r="C68" s="142"/>
      <c r="D68" s="169"/>
      <c r="E68" s="142"/>
      <c r="F68" s="193"/>
      <c r="I68" s="5"/>
    </row>
    <row r="69" spans="1:9" x14ac:dyDescent="0.25">
      <c r="A69" s="11" t="s">
        <v>78</v>
      </c>
      <c r="B69" s="12" t="s">
        <v>79</v>
      </c>
      <c r="C69" s="137"/>
      <c r="D69" s="162"/>
      <c r="E69" s="137"/>
      <c r="F69" s="194"/>
      <c r="I69" s="5"/>
    </row>
    <row r="70" spans="1:9" x14ac:dyDescent="0.25">
      <c r="A70" s="17"/>
      <c r="B70" s="14" t="s">
        <v>80</v>
      </c>
      <c r="C70" s="174"/>
      <c r="D70" s="173"/>
      <c r="E70" s="174"/>
      <c r="F70" s="192"/>
      <c r="I70" s="5"/>
    </row>
    <row r="71" spans="1:9" x14ac:dyDescent="0.25">
      <c r="A71" s="13" t="s">
        <v>21</v>
      </c>
      <c r="B71" s="14" t="s">
        <v>81</v>
      </c>
      <c r="C71" s="139"/>
      <c r="D71" s="164"/>
      <c r="E71" s="139"/>
      <c r="F71" s="195"/>
      <c r="I71" s="5"/>
    </row>
    <row r="72" spans="1:9" ht="16.5" thickBot="1" x14ac:dyDescent="0.3">
      <c r="A72" s="15" t="s">
        <v>27</v>
      </c>
      <c r="B72" s="16" t="s">
        <v>77</v>
      </c>
      <c r="C72" s="142"/>
      <c r="D72" s="169"/>
      <c r="E72" s="142"/>
      <c r="F72" s="193"/>
      <c r="I72" s="5"/>
    </row>
    <row r="73" spans="1:9" ht="16.5" thickBot="1" x14ac:dyDescent="0.3">
      <c r="A73" s="19" t="s">
        <v>82</v>
      </c>
      <c r="B73" s="20" t="s">
        <v>83</v>
      </c>
      <c r="C73" s="145"/>
      <c r="D73" s="146"/>
      <c r="E73" s="150"/>
      <c r="F73" s="196"/>
      <c r="I73" s="5"/>
    </row>
    <row r="74" spans="1:9" x14ac:dyDescent="0.25">
      <c r="A74" s="26" t="s">
        <v>84</v>
      </c>
      <c r="B74" s="27" t="s">
        <v>85</v>
      </c>
      <c r="C74" s="151"/>
      <c r="D74" s="152"/>
      <c r="E74" s="153"/>
      <c r="F74" s="197"/>
    </row>
    <row r="75" spans="1:9" x14ac:dyDescent="0.25">
      <c r="A75" s="13" t="s">
        <v>21</v>
      </c>
      <c r="B75" s="14" t="s">
        <v>86</v>
      </c>
      <c r="C75" s="174"/>
      <c r="D75" s="198"/>
      <c r="E75" s="199"/>
      <c r="F75" s="186"/>
    </row>
    <row r="76" spans="1:9" ht="16.5" thickBot="1" x14ac:dyDescent="0.3">
      <c r="A76" s="15" t="s">
        <v>27</v>
      </c>
      <c r="B76" s="16" t="s">
        <v>87</v>
      </c>
      <c r="C76" s="179"/>
      <c r="D76" s="200"/>
      <c r="E76" s="201"/>
      <c r="F76" s="202"/>
    </row>
    <row r="77" spans="1:9" ht="16.5" thickBot="1" x14ac:dyDescent="0.3">
      <c r="A77" s="19" t="s">
        <v>88</v>
      </c>
      <c r="B77" s="20" t="s">
        <v>89</v>
      </c>
      <c r="C77" s="203"/>
      <c r="D77" s="204"/>
      <c r="E77" s="205"/>
      <c r="F77" s="206"/>
    </row>
    <row r="78" spans="1:9" ht="16.5" thickBot="1" x14ac:dyDescent="0.3">
      <c r="A78" s="11" t="s">
        <v>90</v>
      </c>
      <c r="B78" s="12" t="s">
        <v>91</v>
      </c>
      <c r="C78" s="137"/>
      <c r="D78" s="147"/>
      <c r="E78" s="154"/>
      <c r="F78" s="147"/>
    </row>
    <row r="79" spans="1:9" ht="48" thickBot="1" x14ac:dyDescent="0.3">
      <c r="A79" s="19" t="s">
        <v>90</v>
      </c>
      <c r="B79" s="20" t="s">
        <v>92</v>
      </c>
      <c r="C79" s="203"/>
      <c r="D79" s="204"/>
      <c r="E79" s="205"/>
      <c r="F79" s="204"/>
    </row>
    <row r="80" spans="1:9" ht="47.25" x14ac:dyDescent="0.25">
      <c r="A80" s="11" t="s">
        <v>93</v>
      </c>
      <c r="B80" s="12" t="s">
        <v>94</v>
      </c>
      <c r="C80" s="207"/>
      <c r="D80" s="208"/>
      <c r="E80" s="209"/>
      <c r="F80" s="208"/>
    </row>
    <row r="81" spans="1:6" ht="32.25" thickBot="1" x14ac:dyDescent="0.3">
      <c r="A81" s="28"/>
      <c r="B81" s="29" t="s">
        <v>95</v>
      </c>
      <c r="C81" s="141"/>
      <c r="D81" s="155"/>
      <c r="E81" s="156"/>
      <c r="F81" s="155"/>
    </row>
    <row r="82" spans="1:6" ht="16.5" thickBot="1" x14ac:dyDescent="0.3">
      <c r="A82" s="30"/>
      <c r="B82" s="31"/>
      <c r="C82" s="210"/>
      <c r="D82" s="210"/>
      <c r="E82" s="210"/>
      <c r="F82" s="211"/>
    </row>
    <row r="83" spans="1:6" x14ac:dyDescent="0.25">
      <c r="A83" s="32"/>
      <c r="B83" s="27" t="s">
        <v>96</v>
      </c>
      <c r="C83" s="212"/>
      <c r="D83" s="213"/>
      <c r="E83" s="214"/>
      <c r="F83" s="215"/>
    </row>
    <row r="84" spans="1:6" x14ac:dyDescent="0.25">
      <c r="A84" s="13" t="s">
        <v>21</v>
      </c>
      <c r="B84" s="14" t="s">
        <v>97</v>
      </c>
      <c r="C84" s="491">
        <v>-1871.2111280214899</v>
      </c>
      <c r="D84" s="492">
        <v>-1526.3</v>
      </c>
      <c r="E84" s="493">
        <v>5312.4378938146647</v>
      </c>
      <c r="F84" s="492">
        <v>5760.7308276721506</v>
      </c>
    </row>
    <row r="85" spans="1:6" ht="16.5" thickBot="1" x14ac:dyDescent="0.3">
      <c r="A85" s="15" t="s">
        <v>98</v>
      </c>
      <c r="B85" s="16" t="s">
        <v>99</v>
      </c>
      <c r="C85" s="494"/>
      <c r="D85" s="495"/>
      <c r="E85" s="496"/>
      <c r="F85" s="202"/>
    </row>
    <row r="86" spans="1:6" ht="16.5" thickBot="1" x14ac:dyDescent="0.3">
      <c r="A86" s="15" t="s">
        <v>100</v>
      </c>
      <c r="B86" s="16" t="s">
        <v>101</v>
      </c>
      <c r="C86" s="216">
        <v>94.309453561496198</v>
      </c>
      <c r="D86" s="217">
        <v>97.931376588732547</v>
      </c>
      <c r="E86" s="218"/>
      <c r="F86" s="219"/>
    </row>
  </sheetData>
  <mergeCells count="6">
    <mergeCell ref="A6:F6"/>
    <mergeCell ref="A7:F7"/>
    <mergeCell ref="A16:A17"/>
    <mergeCell ref="B16:B17"/>
    <mergeCell ref="C16:D16"/>
    <mergeCell ref="E16:F16"/>
  </mergeCells>
  <conditionalFormatting sqref="F9">
    <cfRule type="cellIs" dxfId="34" priority="1" operator="equal">
      <formula>0</formula>
    </cfRule>
  </conditionalFormatting>
  <conditionalFormatting sqref="F13 F8">
    <cfRule type="cellIs" dxfId="33" priority="3" operator="equal">
      <formula>0</formula>
    </cfRule>
  </conditionalFormatting>
  <conditionalFormatting sqref="F10:F12">
    <cfRule type="cellIs" dxfId="32" priority="2" operator="equal">
      <formula>0</formula>
    </cfRule>
  </conditionalFormatting>
  <pageMargins left="0.70866141732283472" right="0.70866141732283472" top="0.74803149606299213" bottom="0.74803149606299213" header="0.31496062992125984" footer="0.31496062992125984"/>
  <pageSetup paperSize="9" scale="5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106"/>
  <sheetViews>
    <sheetView view="pageBreakPreview" zoomScale="60" zoomScaleNormal="70" workbookViewId="0">
      <selection activeCell="G9" sqref="G9:N9"/>
    </sheetView>
  </sheetViews>
  <sheetFormatPr defaultColWidth="9" defaultRowHeight="15.75" x14ac:dyDescent="0.25"/>
  <cols>
    <col min="1" max="1" width="13.875" style="72" customWidth="1"/>
    <col min="2" max="2" width="54.25" style="69" customWidth="1"/>
    <col min="3" max="3" width="15.375" style="69" customWidth="1"/>
    <col min="4" max="4" width="14.625" style="69" customWidth="1"/>
    <col min="5" max="5" width="15.75" style="69" customWidth="1"/>
    <col min="6" max="6" width="14.75" style="69" customWidth="1"/>
    <col min="7" max="7" width="20" style="69" customWidth="1"/>
    <col min="8" max="8" width="10.5" style="69" customWidth="1"/>
    <col min="9" max="9" width="9.625" style="69" customWidth="1"/>
    <col min="10" max="10" width="1" style="69" customWidth="1"/>
    <col min="11" max="11" width="0.75" style="69" customWidth="1"/>
    <col min="12" max="13" width="1.25" style="69" customWidth="1"/>
    <col min="14" max="14" width="6.375" style="69" customWidth="1"/>
    <col min="15" max="15" width="9" style="69"/>
    <col min="16" max="16384" width="9" style="72"/>
  </cols>
  <sheetData>
    <row r="1" spans="1:17" x14ac:dyDescent="0.25">
      <c r="A1" s="69"/>
      <c r="B1" s="70"/>
      <c r="C1" s="70"/>
      <c r="D1" s="70"/>
      <c r="E1" s="70"/>
      <c r="F1" s="70"/>
      <c r="G1" s="70"/>
      <c r="H1" s="70"/>
      <c r="I1" s="70"/>
      <c r="N1" s="71" t="s">
        <v>267</v>
      </c>
      <c r="O1" s="72"/>
    </row>
    <row r="2" spans="1:17" x14ac:dyDescent="0.25">
      <c r="A2" s="69"/>
      <c r="B2" s="70"/>
      <c r="C2" s="70"/>
      <c r="D2" s="70"/>
      <c r="E2" s="70"/>
      <c r="F2" s="70"/>
      <c r="G2" s="70"/>
      <c r="H2" s="70"/>
      <c r="I2" s="70"/>
      <c r="N2" s="71" t="s">
        <v>1</v>
      </c>
      <c r="O2" s="72"/>
    </row>
    <row r="3" spans="1:17" x14ac:dyDescent="0.25">
      <c r="A3" s="69"/>
      <c r="B3" s="70"/>
      <c r="C3" s="70"/>
      <c r="D3" s="70"/>
      <c r="E3" s="70"/>
      <c r="F3" s="70"/>
      <c r="G3" s="70"/>
      <c r="H3" s="70"/>
      <c r="I3" s="70"/>
      <c r="N3" s="71" t="s">
        <v>2</v>
      </c>
      <c r="O3" s="72"/>
    </row>
    <row r="4" spans="1:17" x14ac:dyDescent="0.25">
      <c r="A4" s="69"/>
      <c r="B4" s="70"/>
      <c r="C4" s="70"/>
      <c r="D4" s="70"/>
      <c r="E4" s="70"/>
      <c r="F4" s="70"/>
      <c r="G4" s="70"/>
      <c r="H4" s="70"/>
      <c r="I4" s="70"/>
      <c r="N4" s="71"/>
      <c r="O4" s="72"/>
    </row>
    <row r="5" spans="1:17" ht="17.25" x14ac:dyDescent="0.25">
      <c r="A5" s="633" t="s">
        <v>1025</v>
      </c>
      <c r="B5" s="634"/>
      <c r="C5" s="634"/>
      <c r="D5" s="634"/>
      <c r="E5" s="634"/>
      <c r="F5" s="634"/>
      <c r="G5" s="634"/>
      <c r="H5" s="634"/>
      <c r="I5" s="634"/>
      <c r="J5" s="634"/>
      <c r="K5" s="634"/>
      <c r="L5" s="634"/>
      <c r="M5" s="634"/>
      <c r="N5" s="634"/>
      <c r="O5" s="72"/>
    </row>
    <row r="6" spans="1:17" ht="18.75" x14ac:dyDescent="0.3">
      <c r="A6" s="69"/>
      <c r="B6" s="70"/>
      <c r="C6" s="70"/>
      <c r="D6" s="70"/>
      <c r="E6" s="70"/>
      <c r="F6" s="70"/>
      <c r="G6" s="70"/>
      <c r="H6" s="70"/>
      <c r="I6" s="70"/>
      <c r="J6" s="73"/>
      <c r="K6" s="73"/>
      <c r="L6" s="73"/>
      <c r="M6" s="74"/>
      <c r="N6" s="389" t="s">
        <v>5</v>
      </c>
      <c r="O6" s="343"/>
      <c r="P6" s="343"/>
    </row>
    <row r="7" spans="1:17" s="73" customFormat="1" x14ac:dyDescent="0.25">
      <c r="M7" s="74"/>
      <c r="N7" s="76" t="s">
        <v>462</v>
      </c>
      <c r="O7" s="343"/>
      <c r="P7" s="343"/>
    </row>
    <row r="8" spans="1:17" s="73" customFormat="1" x14ac:dyDescent="0.25">
      <c r="M8" s="74"/>
      <c r="N8" s="76" t="s">
        <v>365</v>
      </c>
      <c r="O8" s="343"/>
      <c r="P8" s="343"/>
    </row>
    <row r="9" spans="1:17" s="73" customFormat="1" ht="15.75" customHeight="1" x14ac:dyDescent="0.25">
      <c r="G9" s="635" t="s">
        <v>456</v>
      </c>
      <c r="H9" s="635"/>
      <c r="I9" s="635"/>
      <c r="J9" s="635"/>
      <c r="K9" s="635"/>
      <c r="L9" s="635"/>
      <c r="M9" s="635"/>
      <c r="N9" s="635"/>
      <c r="O9" s="343"/>
      <c r="P9" s="343"/>
    </row>
    <row r="10" spans="1:17" s="73" customFormat="1" ht="15.75" customHeight="1" x14ac:dyDescent="0.25">
      <c r="M10" s="74"/>
      <c r="N10" s="76" t="s">
        <v>382</v>
      </c>
      <c r="O10" s="390"/>
      <c r="P10" s="390"/>
      <c r="Q10" s="390"/>
    </row>
    <row r="11" spans="1:17" x14ac:dyDescent="0.25">
      <c r="A11" s="636"/>
      <c r="B11" s="637"/>
      <c r="C11" s="638"/>
      <c r="D11" s="638"/>
      <c r="E11" s="638"/>
      <c r="F11" s="638"/>
      <c r="G11" s="638"/>
      <c r="H11" s="638"/>
      <c r="I11" s="638"/>
      <c r="O11" s="72"/>
    </row>
    <row r="12" spans="1:17" x14ac:dyDescent="0.25">
      <c r="A12" s="342"/>
      <c r="B12" s="342"/>
      <c r="C12" s="343"/>
      <c r="D12" s="343"/>
      <c r="E12" s="343"/>
      <c r="F12" s="343"/>
      <c r="G12" s="343"/>
      <c r="H12" s="343"/>
      <c r="I12" s="343"/>
      <c r="O12" s="72"/>
    </row>
    <row r="13" spans="1:17" ht="15.75" customHeight="1" x14ac:dyDescent="0.25">
      <c r="A13" s="639" t="s">
        <v>268</v>
      </c>
      <c r="B13" s="640" t="s">
        <v>269</v>
      </c>
      <c r="C13" s="640" t="s">
        <v>270</v>
      </c>
      <c r="D13" s="640"/>
      <c r="E13" s="640"/>
      <c r="F13" s="640"/>
      <c r="G13" s="640" t="s">
        <v>271</v>
      </c>
      <c r="H13" s="640" t="s">
        <v>272</v>
      </c>
      <c r="I13" s="642" t="s">
        <v>273</v>
      </c>
      <c r="J13" s="640" t="s">
        <v>274</v>
      </c>
      <c r="K13" s="640"/>
      <c r="L13" s="640"/>
      <c r="M13" s="640"/>
      <c r="N13" s="640"/>
      <c r="O13" s="72"/>
    </row>
    <row r="14" spans="1:17" x14ac:dyDescent="0.25">
      <c r="A14" s="639"/>
      <c r="B14" s="640"/>
      <c r="C14" s="640" t="s">
        <v>275</v>
      </c>
      <c r="D14" s="640"/>
      <c r="E14" s="640" t="s">
        <v>276</v>
      </c>
      <c r="F14" s="640"/>
      <c r="G14" s="640"/>
      <c r="H14" s="640"/>
      <c r="I14" s="642"/>
      <c r="J14" s="640"/>
      <c r="K14" s="640"/>
      <c r="L14" s="640"/>
      <c r="M14" s="640"/>
      <c r="N14" s="640"/>
      <c r="O14" s="72"/>
    </row>
    <row r="15" spans="1:17" x14ac:dyDescent="0.25">
      <c r="A15" s="639"/>
      <c r="B15" s="640"/>
      <c r="C15" s="642" t="s">
        <v>277</v>
      </c>
      <c r="D15" s="642" t="s">
        <v>278</v>
      </c>
      <c r="E15" s="642" t="s">
        <v>277</v>
      </c>
      <c r="F15" s="642" t="s">
        <v>278</v>
      </c>
      <c r="G15" s="640"/>
      <c r="H15" s="640"/>
      <c r="I15" s="642"/>
      <c r="J15" s="643"/>
      <c r="K15" s="643"/>
      <c r="L15" s="643"/>
      <c r="M15" s="643"/>
      <c r="N15" s="643"/>
      <c r="O15" s="72"/>
    </row>
    <row r="16" spans="1:17" x14ac:dyDescent="0.25">
      <c r="A16" s="639"/>
      <c r="B16" s="641"/>
      <c r="C16" s="642"/>
      <c r="D16" s="642"/>
      <c r="E16" s="642"/>
      <c r="F16" s="642"/>
      <c r="G16" s="640"/>
      <c r="H16" s="640"/>
      <c r="I16" s="642"/>
      <c r="J16" s="643"/>
      <c r="K16" s="643"/>
      <c r="L16" s="643"/>
      <c r="M16" s="643"/>
      <c r="N16" s="643"/>
      <c r="O16" s="72"/>
    </row>
    <row r="17" spans="1:15" x14ac:dyDescent="0.25">
      <c r="A17" s="639"/>
      <c r="B17" s="640"/>
      <c r="C17" s="642"/>
      <c r="D17" s="642"/>
      <c r="E17" s="642"/>
      <c r="F17" s="642"/>
      <c r="G17" s="640"/>
      <c r="H17" s="640"/>
      <c r="I17" s="642"/>
      <c r="J17" s="643"/>
      <c r="K17" s="643"/>
      <c r="L17" s="643"/>
      <c r="M17" s="643"/>
      <c r="N17" s="643"/>
      <c r="O17" s="72"/>
    </row>
    <row r="18" spans="1:15" x14ac:dyDescent="0.25">
      <c r="A18" s="391">
        <v>1</v>
      </c>
      <c r="B18" s="392">
        <v>2</v>
      </c>
      <c r="C18" s="392">
        <v>3</v>
      </c>
      <c r="D18" s="392">
        <v>4</v>
      </c>
      <c r="E18" s="392">
        <v>5</v>
      </c>
      <c r="F18" s="392">
        <v>6</v>
      </c>
      <c r="G18" s="392">
        <v>8</v>
      </c>
      <c r="H18" s="392">
        <v>9</v>
      </c>
      <c r="I18" s="392">
        <v>10</v>
      </c>
      <c r="J18" s="644">
        <v>11</v>
      </c>
      <c r="K18" s="645"/>
      <c r="L18" s="645"/>
      <c r="M18" s="645"/>
      <c r="N18" s="646"/>
      <c r="O18" s="72"/>
    </row>
    <row r="19" spans="1:15" ht="42.75" customHeight="1" x14ac:dyDescent="0.25">
      <c r="A19" s="393">
        <v>0</v>
      </c>
      <c r="B19" s="394" t="str">
        <f>'[2]прил 10'!C94</f>
        <v>Реконструкция ПС 110/10 кВ АС10 с заменой трансформаторов на 2х40 МВА для обеспечения электроснабжения аэропорта "Южный"</v>
      </c>
      <c r="C19" s="395"/>
      <c r="D19" s="395"/>
      <c r="E19" s="395"/>
      <c r="F19" s="395"/>
      <c r="G19" s="395"/>
      <c r="H19" s="395"/>
      <c r="I19" s="396"/>
      <c r="J19" s="647"/>
      <c r="K19" s="648"/>
      <c r="L19" s="648"/>
      <c r="M19" s="648"/>
      <c r="N19" s="649"/>
    </row>
    <row r="20" spans="1:15" ht="18.75" x14ac:dyDescent="0.25">
      <c r="A20" s="397">
        <v>1</v>
      </c>
      <c r="B20" s="398" t="s">
        <v>279</v>
      </c>
      <c r="C20" s="399"/>
      <c r="D20" s="399"/>
      <c r="E20" s="399"/>
      <c r="F20" s="399"/>
      <c r="G20" s="399"/>
      <c r="H20" s="399"/>
      <c r="I20" s="399"/>
      <c r="J20" s="650"/>
      <c r="K20" s="651"/>
      <c r="L20" s="651"/>
      <c r="M20" s="651"/>
      <c r="N20" s="652"/>
    </row>
    <row r="21" spans="1:15" x14ac:dyDescent="0.25">
      <c r="A21" s="400" t="s">
        <v>427</v>
      </c>
      <c r="B21" s="401" t="s">
        <v>280</v>
      </c>
      <c r="C21" s="402">
        <v>41810</v>
      </c>
      <c r="D21" s="403">
        <v>41810</v>
      </c>
      <c r="E21" s="402">
        <v>41810</v>
      </c>
      <c r="F21" s="402">
        <v>41810</v>
      </c>
      <c r="G21" s="404">
        <v>1</v>
      </c>
      <c r="H21" s="405"/>
      <c r="I21" s="405"/>
      <c r="J21" s="653"/>
      <c r="K21" s="654"/>
      <c r="L21" s="654"/>
      <c r="M21" s="654"/>
      <c r="N21" s="655"/>
    </row>
    <row r="22" spans="1:15" x14ac:dyDescent="0.25">
      <c r="A22" s="400" t="s">
        <v>428</v>
      </c>
      <c r="B22" s="401" t="s">
        <v>281</v>
      </c>
      <c r="C22" s="402">
        <v>41810</v>
      </c>
      <c r="D22" s="403">
        <v>41817</v>
      </c>
      <c r="E22" s="402">
        <v>41810</v>
      </c>
      <c r="F22" s="403">
        <v>41817</v>
      </c>
      <c r="G22" s="404">
        <v>1</v>
      </c>
      <c r="H22" s="405"/>
      <c r="I22" s="405"/>
      <c r="J22" s="653"/>
      <c r="K22" s="654"/>
      <c r="L22" s="654"/>
      <c r="M22" s="654"/>
      <c r="N22" s="655"/>
    </row>
    <row r="23" spans="1:15" ht="31.5" x14ac:dyDescent="0.25">
      <c r="A23" s="400" t="s">
        <v>429</v>
      </c>
      <c r="B23" s="401" t="s">
        <v>366</v>
      </c>
      <c r="C23" s="406">
        <v>42068</v>
      </c>
      <c r="D23" s="403">
        <v>42086</v>
      </c>
      <c r="E23" s="403">
        <v>42068</v>
      </c>
      <c r="F23" s="403">
        <v>42086</v>
      </c>
      <c r="G23" s="404">
        <v>1</v>
      </c>
      <c r="H23" s="404"/>
      <c r="I23" s="407"/>
      <c r="J23" s="656"/>
      <c r="K23" s="657"/>
      <c r="L23" s="657"/>
      <c r="M23" s="657"/>
      <c r="N23" s="658"/>
    </row>
    <row r="24" spans="1:15" ht="31.5" x14ac:dyDescent="0.25">
      <c r="A24" s="400" t="s">
        <v>430</v>
      </c>
      <c r="B24" s="401" t="s">
        <v>282</v>
      </c>
      <c r="C24" s="406">
        <v>42309</v>
      </c>
      <c r="D24" s="403">
        <v>42422</v>
      </c>
      <c r="E24" s="403">
        <v>42283</v>
      </c>
      <c r="F24" s="408"/>
      <c r="G24" s="404">
        <v>0.5</v>
      </c>
      <c r="H24" s="404">
        <v>0.5</v>
      </c>
      <c r="I24" s="407"/>
      <c r="J24" s="653"/>
      <c r="K24" s="654"/>
      <c r="L24" s="654"/>
      <c r="M24" s="654"/>
      <c r="N24" s="655"/>
    </row>
    <row r="25" spans="1:15" x14ac:dyDescent="0.25">
      <c r="A25" s="400" t="s">
        <v>116</v>
      </c>
      <c r="B25" s="401" t="s">
        <v>283</v>
      </c>
      <c r="C25" s="406">
        <v>42422</v>
      </c>
      <c r="D25" s="403">
        <v>42429</v>
      </c>
      <c r="E25" s="408"/>
      <c r="F25" s="408"/>
      <c r="G25" s="404"/>
      <c r="H25" s="404"/>
      <c r="I25" s="407"/>
      <c r="J25" s="653"/>
      <c r="K25" s="654"/>
      <c r="L25" s="654"/>
      <c r="M25" s="654"/>
      <c r="N25" s="655"/>
    </row>
    <row r="26" spans="1:15" x14ac:dyDescent="0.25">
      <c r="A26" s="400" t="s">
        <v>431</v>
      </c>
      <c r="B26" s="401" t="s">
        <v>284</v>
      </c>
      <c r="C26" s="406">
        <v>42278</v>
      </c>
      <c r="D26" s="403">
        <v>42449</v>
      </c>
      <c r="E26" s="408">
        <v>42278</v>
      </c>
      <c r="F26" s="408"/>
      <c r="G26" s="404"/>
      <c r="H26" s="404"/>
      <c r="I26" s="407"/>
      <c r="J26" s="653"/>
      <c r="K26" s="654"/>
      <c r="L26" s="654"/>
      <c r="M26" s="654"/>
      <c r="N26" s="655"/>
    </row>
    <row r="27" spans="1:15" ht="18.75" x14ac:dyDescent="0.25">
      <c r="A27" s="409" t="s">
        <v>432</v>
      </c>
      <c r="B27" s="398" t="s">
        <v>285</v>
      </c>
      <c r="C27" s="410"/>
      <c r="D27" s="410"/>
      <c r="E27" s="410"/>
      <c r="F27" s="410"/>
      <c r="G27" s="411"/>
      <c r="H27" s="411"/>
      <c r="I27" s="412"/>
      <c r="J27" s="665"/>
      <c r="K27" s="666"/>
      <c r="L27" s="666"/>
      <c r="M27" s="666"/>
      <c r="N27" s="667"/>
    </row>
    <row r="28" spans="1:15" x14ac:dyDescent="0.25">
      <c r="A28" s="400" t="s">
        <v>433</v>
      </c>
      <c r="B28" s="401" t="s">
        <v>434</v>
      </c>
      <c r="C28" s="406">
        <v>42506</v>
      </c>
      <c r="D28" s="403">
        <v>42513</v>
      </c>
      <c r="E28" s="413"/>
      <c r="F28" s="413"/>
      <c r="G28" s="404"/>
      <c r="H28" s="404"/>
      <c r="I28" s="407"/>
      <c r="J28" s="653"/>
      <c r="K28" s="654"/>
      <c r="L28" s="654"/>
      <c r="M28" s="654"/>
      <c r="N28" s="655"/>
    </row>
    <row r="29" spans="1:15" ht="31.5" x14ac:dyDescent="0.25">
      <c r="A29" s="400" t="s">
        <v>435</v>
      </c>
      <c r="B29" s="401" t="s">
        <v>286</v>
      </c>
      <c r="C29" s="402" t="s">
        <v>467</v>
      </c>
      <c r="D29" s="402" t="s">
        <v>467</v>
      </c>
      <c r="E29" s="413"/>
      <c r="F29" s="413"/>
      <c r="G29" s="404"/>
      <c r="H29" s="404"/>
      <c r="I29" s="407"/>
      <c r="J29" s="653"/>
      <c r="K29" s="654"/>
      <c r="L29" s="654"/>
      <c r="M29" s="654"/>
      <c r="N29" s="655"/>
    </row>
    <row r="30" spans="1:15" ht="37.5" x14ac:dyDescent="0.25">
      <c r="A30" s="414">
        <v>3</v>
      </c>
      <c r="B30" s="398" t="s">
        <v>287</v>
      </c>
      <c r="C30" s="410"/>
      <c r="D30" s="410"/>
      <c r="E30" s="410"/>
      <c r="F30" s="410"/>
      <c r="G30" s="411"/>
      <c r="H30" s="412"/>
      <c r="I30" s="412"/>
      <c r="J30" s="650"/>
      <c r="K30" s="651"/>
      <c r="L30" s="651"/>
      <c r="M30" s="651"/>
      <c r="N30" s="652"/>
    </row>
    <row r="31" spans="1:15" ht="31.5" x14ac:dyDescent="0.25">
      <c r="A31" s="400" t="s">
        <v>422</v>
      </c>
      <c r="B31" s="401" t="s">
        <v>288</v>
      </c>
      <c r="C31" s="406">
        <v>42513</v>
      </c>
      <c r="D31" s="403">
        <v>42526</v>
      </c>
      <c r="E31" s="413"/>
      <c r="F31" s="413"/>
      <c r="G31" s="404"/>
      <c r="H31" s="404"/>
      <c r="I31" s="407"/>
      <c r="J31" s="653"/>
      <c r="K31" s="654"/>
      <c r="L31" s="654"/>
      <c r="M31" s="654"/>
      <c r="N31" s="655"/>
    </row>
    <row r="32" spans="1:15" x14ac:dyDescent="0.25">
      <c r="A32" s="400" t="s">
        <v>423</v>
      </c>
      <c r="B32" s="401" t="s">
        <v>289</v>
      </c>
      <c r="C32" s="406">
        <v>42513</v>
      </c>
      <c r="D32" s="403">
        <v>42734</v>
      </c>
      <c r="E32" s="413"/>
      <c r="F32" s="413"/>
      <c r="G32" s="404"/>
      <c r="H32" s="404"/>
      <c r="I32" s="407"/>
      <c r="J32" s="653"/>
      <c r="K32" s="654"/>
      <c r="L32" s="654"/>
      <c r="M32" s="654"/>
      <c r="N32" s="655"/>
    </row>
    <row r="33" spans="1:14" x14ac:dyDescent="0.25">
      <c r="A33" s="400" t="s">
        <v>436</v>
      </c>
      <c r="B33" s="401" t="s">
        <v>290</v>
      </c>
      <c r="C33" s="406">
        <v>42526</v>
      </c>
      <c r="D33" s="403">
        <v>42826</v>
      </c>
      <c r="E33" s="413"/>
      <c r="F33" s="413"/>
      <c r="G33" s="404"/>
      <c r="H33" s="404"/>
      <c r="I33" s="407"/>
      <c r="J33" s="659"/>
      <c r="K33" s="660"/>
      <c r="L33" s="660"/>
      <c r="M33" s="660"/>
      <c r="N33" s="661"/>
    </row>
    <row r="34" spans="1:14" x14ac:dyDescent="0.25">
      <c r="A34" s="400" t="s">
        <v>437</v>
      </c>
      <c r="B34" s="401" t="s">
        <v>291</v>
      </c>
      <c r="C34" s="406">
        <v>42845</v>
      </c>
      <c r="D34" s="403">
        <v>42858</v>
      </c>
      <c r="E34" s="413"/>
      <c r="F34" s="413"/>
      <c r="G34" s="404"/>
      <c r="H34" s="404"/>
      <c r="I34" s="407"/>
      <c r="J34" s="662"/>
      <c r="K34" s="663"/>
      <c r="L34" s="663"/>
      <c r="M34" s="663"/>
      <c r="N34" s="664"/>
    </row>
    <row r="35" spans="1:14" x14ac:dyDescent="0.25">
      <c r="A35" s="400" t="s">
        <v>438</v>
      </c>
      <c r="B35" s="401" t="s">
        <v>292</v>
      </c>
      <c r="C35" s="406">
        <v>42858</v>
      </c>
      <c r="D35" s="403">
        <v>42865</v>
      </c>
      <c r="E35" s="413"/>
      <c r="F35" s="413"/>
      <c r="G35" s="404"/>
      <c r="H35" s="404"/>
      <c r="I35" s="407"/>
      <c r="J35" s="653"/>
      <c r="K35" s="654"/>
      <c r="L35" s="654"/>
      <c r="M35" s="654"/>
      <c r="N35" s="655"/>
    </row>
    <row r="36" spans="1:14" ht="18.75" x14ac:dyDescent="0.25">
      <c r="A36" s="415" t="s">
        <v>417</v>
      </c>
      <c r="B36" s="398" t="s">
        <v>293</v>
      </c>
      <c r="C36" s="410"/>
      <c r="D36" s="410"/>
      <c r="E36" s="410"/>
      <c r="F36" s="410"/>
      <c r="G36" s="411"/>
      <c r="H36" s="412"/>
      <c r="I36" s="412"/>
      <c r="J36" s="650"/>
      <c r="K36" s="651"/>
      <c r="L36" s="651"/>
      <c r="M36" s="651"/>
      <c r="N36" s="652"/>
    </row>
    <row r="37" spans="1:14" x14ac:dyDescent="0.25">
      <c r="A37" s="400" t="s">
        <v>418</v>
      </c>
      <c r="B37" s="401" t="s">
        <v>294</v>
      </c>
      <c r="C37" s="406">
        <v>42845</v>
      </c>
      <c r="D37" s="403">
        <v>42858</v>
      </c>
      <c r="E37" s="413"/>
      <c r="F37" s="413"/>
      <c r="G37" s="404"/>
      <c r="H37" s="404"/>
      <c r="I37" s="407"/>
      <c r="J37" s="653"/>
      <c r="K37" s="654"/>
      <c r="L37" s="654"/>
      <c r="M37" s="654"/>
      <c r="N37" s="655"/>
    </row>
    <row r="38" spans="1:14" ht="31.5" x14ac:dyDescent="0.25">
      <c r="A38" s="400" t="s">
        <v>419</v>
      </c>
      <c r="B38" s="401" t="s">
        <v>295</v>
      </c>
      <c r="C38" s="406">
        <v>42874</v>
      </c>
      <c r="D38" s="403">
        <v>42885</v>
      </c>
      <c r="E38" s="402"/>
      <c r="F38" s="402"/>
      <c r="G38" s="416"/>
      <c r="H38" s="416"/>
      <c r="I38" s="416"/>
      <c r="J38" s="662"/>
      <c r="K38" s="663"/>
      <c r="L38" s="663"/>
      <c r="M38" s="663"/>
      <c r="N38" s="664"/>
    </row>
    <row r="39" spans="1:14" x14ac:dyDescent="0.25">
      <c r="A39" s="400" t="s">
        <v>420</v>
      </c>
      <c r="B39" s="417" t="s">
        <v>426</v>
      </c>
      <c r="C39" s="406">
        <v>42874</v>
      </c>
      <c r="D39" s="403">
        <v>42885</v>
      </c>
      <c r="E39" s="407"/>
      <c r="F39" s="407"/>
      <c r="G39" s="404"/>
      <c r="H39" s="404"/>
      <c r="I39" s="407"/>
      <c r="J39" s="653"/>
      <c r="K39" s="654"/>
      <c r="L39" s="654"/>
      <c r="M39" s="654"/>
      <c r="N39" s="655"/>
    </row>
    <row r="40" spans="1:14" x14ac:dyDescent="0.25">
      <c r="A40" s="400" t="s">
        <v>421</v>
      </c>
      <c r="B40" s="401" t="s">
        <v>367</v>
      </c>
      <c r="C40" s="406">
        <v>42916</v>
      </c>
      <c r="D40" s="403">
        <v>42940</v>
      </c>
      <c r="E40" s="407"/>
      <c r="F40" s="407"/>
      <c r="G40" s="404"/>
      <c r="H40" s="404"/>
      <c r="I40" s="407"/>
      <c r="J40" s="653"/>
      <c r="K40" s="654"/>
      <c r="L40" s="654"/>
      <c r="M40" s="654"/>
      <c r="N40" s="655"/>
    </row>
    <row r="41" spans="1:14" ht="36.75" customHeight="1" x14ac:dyDescent="0.25">
      <c r="A41" s="418">
        <v>0</v>
      </c>
      <c r="B41" s="419" t="str">
        <f>'[2]прил 10'!C167</f>
        <v>Строительство ПС 110/10кВ Спортивная с заходами ЛЭП 110 кВ и реконструкцией прилегающей сети, г. Ростов-на-Дону</v>
      </c>
      <c r="C41" s="420"/>
      <c r="D41" s="420"/>
      <c r="E41" s="420"/>
      <c r="F41" s="420"/>
      <c r="G41" s="420"/>
      <c r="H41" s="420"/>
      <c r="I41" s="421"/>
      <c r="J41" s="668"/>
      <c r="K41" s="669"/>
      <c r="L41" s="669"/>
      <c r="M41" s="669"/>
      <c r="N41" s="670"/>
    </row>
    <row r="42" spans="1:14" ht="18.75" x14ac:dyDescent="0.25">
      <c r="A42" s="397">
        <v>1</v>
      </c>
      <c r="B42" s="398" t="s">
        <v>279</v>
      </c>
      <c r="C42" s="399"/>
      <c r="D42" s="399"/>
      <c r="E42" s="399"/>
      <c r="F42" s="399"/>
      <c r="G42" s="399"/>
      <c r="H42" s="399"/>
      <c r="I42" s="399"/>
      <c r="J42" s="650"/>
      <c r="K42" s="651"/>
      <c r="L42" s="651"/>
      <c r="M42" s="651"/>
      <c r="N42" s="652"/>
    </row>
    <row r="43" spans="1:14" x14ac:dyDescent="0.25">
      <c r="A43" s="400" t="s">
        <v>427</v>
      </c>
      <c r="B43" s="401" t="s">
        <v>280</v>
      </c>
      <c r="C43" s="403">
        <v>42095</v>
      </c>
      <c r="D43" s="403">
        <v>42102</v>
      </c>
      <c r="E43" s="403">
        <v>42095</v>
      </c>
      <c r="F43" s="403">
        <v>42102</v>
      </c>
      <c r="G43" s="404">
        <v>1</v>
      </c>
      <c r="H43" s="405"/>
      <c r="I43" s="405"/>
      <c r="J43" s="653"/>
      <c r="K43" s="654"/>
      <c r="L43" s="654"/>
      <c r="M43" s="654"/>
      <c r="N43" s="655"/>
    </row>
    <row r="44" spans="1:14" x14ac:dyDescent="0.25">
      <c r="A44" s="400" t="s">
        <v>428</v>
      </c>
      <c r="B44" s="401" t="s">
        <v>281</v>
      </c>
      <c r="C44" s="403">
        <v>42102</v>
      </c>
      <c r="D44" s="403">
        <v>42150</v>
      </c>
      <c r="E44" s="403">
        <v>42102</v>
      </c>
      <c r="F44" s="403">
        <v>42150</v>
      </c>
      <c r="G44" s="404">
        <v>1</v>
      </c>
      <c r="H44" s="405"/>
      <c r="I44" s="405"/>
      <c r="J44" s="653"/>
      <c r="K44" s="654"/>
      <c r="L44" s="654"/>
      <c r="M44" s="654"/>
      <c r="N44" s="655"/>
    </row>
    <row r="45" spans="1:14" ht="31.5" x14ac:dyDescent="0.25">
      <c r="A45" s="400" t="s">
        <v>429</v>
      </c>
      <c r="B45" s="401" t="s">
        <v>366</v>
      </c>
      <c r="C45" s="406">
        <v>41699</v>
      </c>
      <c r="D45" s="403">
        <v>41703</v>
      </c>
      <c r="E45" s="406">
        <v>41699</v>
      </c>
      <c r="F45" s="403">
        <v>41703</v>
      </c>
      <c r="G45" s="404">
        <v>1</v>
      </c>
      <c r="H45" s="404"/>
      <c r="I45" s="407"/>
      <c r="J45" s="656"/>
      <c r="K45" s="657"/>
      <c r="L45" s="657"/>
      <c r="M45" s="657"/>
      <c r="N45" s="658"/>
    </row>
    <row r="46" spans="1:14" ht="31.5" x14ac:dyDescent="0.25">
      <c r="A46" s="400" t="s">
        <v>430</v>
      </c>
      <c r="B46" s="401" t="s">
        <v>282</v>
      </c>
      <c r="C46" s="406">
        <v>42309</v>
      </c>
      <c r="D46" s="403">
        <v>42422</v>
      </c>
      <c r="E46" s="403">
        <v>42296</v>
      </c>
      <c r="F46" s="403"/>
      <c r="G46" s="404"/>
      <c r="H46" s="404"/>
      <c r="I46" s="407"/>
      <c r="J46" s="653"/>
      <c r="K46" s="654"/>
      <c r="L46" s="654"/>
      <c r="M46" s="654"/>
      <c r="N46" s="655"/>
    </row>
    <row r="47" spans="1:14" x14ac:dyDescent="0.25">
      <c r="A47" s="400" t="s">
        <v>116</v>
      </c>
      <c r="B47" s="401" t="s">
        <v>283</v>
      </c>
      <c r="C47" s="406">
        <v>42422</v>
      </c>
      <c r="D47" s="403">
        <v>42429</v>
      </c>
      <c r="E47" s="403"/>
      <c r="F47" s="403"/>
      <c r="G47" s="404"/>
      <c r="H47" s="404"/>
      <c r="I47" s="407"/>
      <c r="J47" s="653"/>
      <c r="K47" s="654"/>
      <c r="L47" s="654"/>
      <c r="M47" s="654"/>
      <c r="N47" s="655"/>
    </row>
    <row r="48" spans="1:14" x14ac:dyDescent="0.25">
      <c r="A48" s="400" t="s">
        <v>431</v>
      </c>
      <c r="B48" s="401" t="s">
        <v>284</v>
      </c>
      <c r="C48" s="406">
        <v>42217</v>
      </c>
      <c r="D48" s="403">
        <v>42475</v>
      </c>
      <c r="E48" s="406">
        <v>42217</v>
      </c>
      <c r="F48" s="403"/>
      <c r="G48" s="404"/>
      <c r="H48" s="404"/>
      <c r="I48" s="407"/>
      <c r="J48" s="653"/>
      <c r="K48" s="654"/>
      <c r="L48" s="654"/>
      <c r="M48" s="654"/>
      <c r="N48" s="655"/>
    </row>
    <row r="49" spans="1:14" ht="18.75" x14ac:dyDescent="0.25">
      <c r="A49" s="409" t="s">
        <v>432</v>
      </c>
      <c r="B49" s="398" t="s">
        <v>285</v>
      </c>
      <c r="C49" s="410"/>
      <c r="D49" s="410"/>
      <c r="E49" s="410"/>
      <c r="F49" s="410"/>
      <c r="G49" s="411"/>
      <c r="H49" s="411"/>
      <c r="I49" s="412"/>
      <c r="J49" s="665"/>
      <c r="K49" s="666"/>
      <c r="L49" s="666"/>
      <c r="M49" s="666"/>
      <c r="N49" s="667"/>
    </row>
    <row r="50" spans="1:14" x14ac:dyDescent="0.25">
      <c r="A50" s="400" t="s">
        <v>433</v>
      </c>
      <c r="B50" s="401" t="s">
        <v>434</v>
      </c>
      <c r="C50" s="406">
        <v>42506</v>
      </c>
      <c r="D50" s="403">
        <v>42513</v>
      </c>
      <c r="E50" s="403"/>
      <c r="F50" s="413"/>
      <c r="G50" s="404"/>
      <c r="H50" s="404"/>
      <c r="I50" s="407"/>
      <c r="J50" s="653"/>
      <c r="K50" s="654"/>
      <c r="L50" s="654"/>
      <c r="M50" s="654"/>
      <c r="N50" s="655"/>
    </row>
    <row r="51" spans="1:14" ht="31.5" x14ac:dyDescent="0.25">
      <c r="A51" s="400" t="s">
        <v>435</v>
      </c>
      <c r="B51" s="401" t="s">
        <v>286</v>
      </c>
      <c r="C51" s="422">
        <v>41712</v>
      </c>
      <c r="D51" s="403">
        <v>42399</v>
      </c>
      <c r="E51" s="422">
        <v>41712</v>
      </c>
      <c r="F51" s="413"/>
      <c r="G51" s="404">
        <v>0.7</v>
      </c>
      <c r="H51" s="404"/>
      <c r="I51" s="407"/>
      <c r="J51" s="653"/>
      <c r="K51" s="654"/>
      <c r="L51" s="654"/>
      <c r="M51" s="654"/>
      <c r="N51" s="655"/>
    </row>
    <row r="52" spans="1:14" ht="37.5" x14ac:dyDescent="0.25">
      <c r="A52" s="414">
        <v>3</v>
      </c>
      <c r="B52" s="398" t="s">
        <v>287</v>
      </c>
      <c r="C52" s="410"/>
      <c r="D52" s="410"/>
      <c r="E52" s="410"/>
      <c r="F52" s="410"/>
      <c r="G52" s="411"/>
      <c r="H52" s="412"/>
      <c r="I52" s="412"/>
      <c r="J52" s="650"/>
      <c r="K52" s="651"/>
      <c r="L52" s="651"/>
      <c r="M52" s="651"/>
      <c r="N52" s="652"/>
    </row>
    <row r="53" spans="1:14" ht="31.5" x14ac:dyDescent="0.25">
      <c r="A53" s="400" t="s">
        <v>422</v>
      </c>
      <c r="B53" s="401" t="s">
        <v>288</v>
      </c>
      <c r="C53" s="406">
        <v>42513</v>
      </c>
      <c r="D53" s="403">
        <v>42526</v>
      </c>
      <c r="E53" s="413"/>
      <c r="F53" s="413"/>
      <c r="G53" s="404"/>
      <c r="H53" s="404"/>
      <c r="I53" s="407"/>
      <c r="J53" s="653"/>
      <c r="K53" s="654"/>
      <c r="L53" s="654"/>
      <c r="M53" s="654"/>
      <c r="N53" s="655"/>
    </row>
    <row r="54" spans="1:14" x14ac:dyDescent="0.25">
      <c r="A54" s="400" t="s">
        <v>423</v>
      </c>
      <c r="B54" s="401" t="s">
        <v>289</v>
      </c>
      <c r="C54" s="406">
        <v>42513</v>
      </c>
      <c r="D54" s="403">
        <v>42734</v>
      </c>
      <c r="E54" s="413"/>
      <c r="F54" s="413"/>
      <c r="G54" s="404"/>
      <c r="H54" s="404"/>
      <c r="I54" s="407"/>
      <c r="J54" s="653"/>
      <c r="K54" s="654"/>
      <c r="L54" s="654"/>
      <c r="M54" s="654"/>
      <c r="N54" s="655"/>
    </row>
    <row r="55" spans="1:14" x14ac:dyDescent="0.25">
      <c r="A55" s="400" t="s">
        <v>436</v>
      </c>
      <c r="B55" s="401" t="s">
        <v>290</v>
      </c>
      <c r="C55" s="406">
        <v>42526</v>
      </c>
      <c r="D55" s="403">
        <v>42826</v>
      </c>
      <c r="E55" s="413"/>
      <c r="F55" s="413"/>
      <c r="G55" s="404"/>
      <c r="H55" s="404"/>
      <c r="I55" s="407"/>
      <c r="J55" s="659"/>
      <c r="K55" s="660"/>
      <c r="L55" s="660"/>
      <c r="M55" s="660"/>
      <c r="N55" s="661"/>
    </row>
    <row r="56" spans="1:14" x14ac:dyDescent="0.25">
      <c r="A56" s="400" t="s">
        <v>437</v>
      </c>
      <c r="B56" s="401" t="s">
        <v>291</v>
      </c>
      <c r="C56" s="406">
        <v>42845</v>
      </c>
      <c r="D56" s="403">
        <v>42858</v>
      </c>
      <c r="E56" s="413"/>
      <c r="F56" s="413"/>
      <c r="G56" s="404"/>
      <c r="H56" s="404"/>
      <c r="I56" s="407"/>
      <c r="J56" s="662"/>
      <c r="K56" s="663"/>
      <c r="L56" s="663"/>
      <c r="M56" s="663"/>
      <c r="N56" s="664"/>
    </row>
    <row r="57" spans="1:14" x14ac:dyDescent="0.25">
      <c r="A57" s="400" t="s">
        <v>438</v>
      </c>
      <c r="B57" s="401" t="s">
        <v>292</v>
      </c>
      <c r="C57" s="406">
        <v>42858</v>
      </c>
      <c r="D57" s="403">
        <v>42865</v>
      </c>
      <c r="E57" s="413"/>
      <c r="F57" s="413"/>
      <c r="G57" s="404"/>
      <c r="H57" s="404"/>
      <c r="I57" s="407"/>
      <c r="J57" s="653"/>
      <c r="K57" s="654"/>
      <c r="L57" s="654"/>
      <c r="M57" s="654"/>
      <c r="N57" s="655"/>
    </row>
    <row r="58" spans="1:14" ht="18.75" x14ac:dyDescent="0.25">
      <c r="A58" s="415" t="s">
        <v>417</v>
      </c>
      <c r="B58" s="398" t="s">
        <v>293</v>
      </c>
      <c r="C58" s="410"/>
      <c r="D58" s="410"/>
      <c r="E58" s="410"/>
      <c r="F58" s="410"/>
      <c r="G58" s="411"/>
      <c r="H58" s="412"/>
      <c r="I58" s="412"/>
      <c r="J58" s="650"/>
      <c r="K58" s="651"/>
      <c r="L58" s="651"/>
      <c r="M58" s="651"/>
      <c r="N58" s="652"/>
    </row>
    <row r="59" spans="1:14" x14ac:dyDescent="0.25">
      <c r="A59" s="400" t="s">
        <v>418</v>
      </c>
      <c r="B59" s="401" t="s">
        <v>294</v>
      </c>
      <c r="C59" s="406">
        <v>42845</v>
      </c>
      <c r="D59" s="403">
        <v>42858</v>
      </c>
      <c r="E59" s="413"/>
      <c r="F59" s="413"/>
      <c r="G59" s="404"/>
      <c r="H59" s="404"/>
      <c r="I59" s="407"/>
      <c r="J59" s="653"/>
      <c r="K59" s="654"/>
      <c r="L59" s="654"/>
      <c r="M59" s="654"/>
      <c r="N59" s="655"/>
    </row>
    <row r="60" spans="1:14" ht="31.5" x14ac:dyDescent="0.25">
      <c r="A60" s="400" t="s">
        <v>419</v>
      </c>
      <c r="B60" s="401" t="s">
        <v>295</v>
      </c>
      <c r="C60" s="406">
        <v>42874</v>
      </c>
      <c r="D60" s="403">
        <v>42885</v>
      </c>
      <c r="E60" s="403"/>
      <c r="F60" s="403"/>
      <c r="G60" s="416"/>
      <c r="H60" s="416"/>
      <c r="I60" s="416"/>
      <c r="J60" s="662"/>
      <c r="K60" s="663"/>
      <c r="L60" s="663"/>
      <c r="M60" s="663"/>
      <c r="N60" s="664"/>
    </row>
    <row r="61" spans="1:14" x14ac:dyDescent="0.25">
      <c r="A61" s="400" t="s">
        <v>420</v>
      </c>
      <c r="B61" s="417" t="s">
        <v>426</v>
      </c>
      <c r="C61" s="406">
        <v>42874</v>
      </c>
      <c r="D61" s="403">
        <v>42885</v>
      </c>
      <c r="E61" s="407"/>
      <c r="F61" s="407"/>
      <c r="G61" s="404"/>
      <c r="H61" s="404"/>
      <c r="I61" s="407"/>
      <c r="J61" s="653"/>
      <c r="K61" s="654"/>
      <c r="L61" s="654"/>
      <c r="M61" s="654"/>
      <c r="N61" s="655"/>
    </row>
    <row r="62" spans="1:14" x14ac:dyDescent="0.25">
      <c r="A62" s="400" t="s">
        <v>421</v>
      </c>
      <c r="B62" s="401" t="s">
        <v>367</v>
      </c>
      <c r="C62" s="406">
        <v>42916</v>
      </c>
      <c r="D62" s="403">
        <v>42940</v>
      </c>
      <c r="E62" s="407"/>
      <c r="F62" s="407"/>
      <c r="G62" s="404"/>
      <c r="H62" s="404"/>
      <c r="I62" s="407"/>
      <c r="J62" s="653"/>
      <c r="K62" s="654"/>
      <c r="L62" s="654"/>
      <c r="M62" s="654"/>
      <c r="N62" s="655"/>
    </row>
    <row r="63" spans="1:14" ht="51.75" customHeight="1" x14ac:dyDescent="0.25">
      <c r="A63" s="423">
        <v>0</v>
      </c>
      <c r="B63" s="424" t="str">
        <f>'[2]прил 10'!C240</f>
        <v>Кабельная линия (110 кВ) и подстанция (110 кВ) "Гвардейская", г. Волгоград, Центральный район, квартал 04_02_010</v>
      </c>
      <c r="C63" s="425"/>
      <c r="D63" s="425"/>
      <c r="E63" s="425"/>
      <c r="F63" s="425"/>
      <c r="G63" s="425"/>
      <c r="H63" s="425"/>
      <c r="I63" s="426"/>
      <c r="J63" s="671"/>
      <c r="K63" s="672"/>
      <c r="L63" s="672"/>
      <c r="M63" s="672"/>
      <c r="N63" s="673"/>
    </row>
    <row r="64" spans="1:14" ht="18.75" x14ac:dyDescent="0.25">
      <c r="A64" s="397">
        <v>1</v>
      </c>
      <c r="B64" s="398" t="s">
        <v>279</v>
      </c>
      <c r="C64" s="399"/>
      <c r="D64" s="399"/>
      <c r="E64" s="399"/>
      <c r="F64" s="399"/>
      <c r="G64" s="399"/>
      <c r="H64" s="399"/>
      <c r="I64" s="399"/>
      <c r="J64" s="650"/>
      <c r="K64" s="651"/>
      <c r="L64" s="651"/>
      <c r="M64" s="651"/>
      <c r="N64" s="652"/>
    </row>
    <row r="65" spans="1:14" x14ac:dyDescent="0.25">
      <c r="A65" s="400" t="s">
        <v>427</v>
      </c>
      <c r="B65" s="401" t="s">
        <v>280</v>
      </c>
      <c r="C65" s="402" t="s">
        <v>467</v>
      </c>
      <c r="D65" s="402" t="s">
        <v>467</v>
      </c>
      <c r="E65" s="674" t="s">
        <v>1026</v>
      </c>
      <c r="F65" s="675"/>
      <c r="G65" s="405"/>
      <c r="H65" s="405"/>
      <c r="I65" s="405"/>
      <c r="J65" s="653"/>
      <c r="K65" s="654"/>
      <c r="L65" s="654"/>
      <c r="M65" s="654"/>
      <c r="N65" s="655"/>
    </row>
    <row r="66" spans="1:14" x14ac:dyDescent="0.25">
      <c r="A66" s="400" t="s">
        <v>428</v>
      </c>
      <c r="B66" s="401" t="s">
        <v>281</v>
      </c>
      <c r="C66" s="402" t="s">
        <v>467</v>
      </c>
      <c r="D66" s="402" t="s">
        <v>467</v>
      </c>
      <c r="E66" s="676"/>
      <c r="F66" s="677"/>
      <c r="G66" s="405"/>
      <c r="H66" s="405"/>
      <c r="I66" s="405"/>
      <c r="J66" s="653"/>
      <c r="K66" s="654"/>
      <c r="L66" s="654"/>
      <c r="M66" s="654"/>
      <c r="N66" s="655"/>
    </row>
    <row r="67" spans="1:14" ht="31.5" x14ac:dyDescent="0.25">
      <c r="A67" s="400" t="s">
        <v>429</v>
      </c>
      <c r="B67" s="401" t="s">
        <v>366</v>
      </c>
      <c r="C67" s="403">
        <v>41609</v>
      </c>
      <c r="D67" s="403">
        <v>41759</v>
      </c>
      <c r="E67" s="676"/>
      <c r="F67" s="677"/>
      <c r="G67" s="404"/>
      <c r="H67" s="404"/>
      <c r="I67" s="407"/>
      <c r="J67" s="656"/>
      <c r="K67" s="657"/>
      <c r="L67" s="657"/>
      <c r="M67" s="657"/>
      <c r="N67" s="658"/>
    </row>
    <row r="68" spans="1:14" ht="31.5" x14ac:dyDescent="0.25">
      <c r="A68" s="400" t="s">
        <v>430</v>
      </c>
      <c r="B68" s="401" t="s">
        <v>282</v>
      </c>
      <c r="C68" s="406">
        <v>42248</v>
      </c>
      <c r="D68" s="402">
        <v>42333</v>
      </c>
      <c r="E68" s="676"/>
      <c r="F68" s="677"/>
      <c r="G68" s="404"/>
      <c r="H68" s="404"/>
      <c r="I68" s="407"/>
      <c r="J68" s="653"/>
      <c r="K68" s="654"/>
      <c r="L68" s="654"/>
      <c r="M68" s="654"/>
      <c r="N68" s="655"/>
    </row>
    <row r="69" spans="1:14" x14ac:dyDescent="0.25">
      <c r="A69" s="400" t="s">
        <v>116</v>
      </c>
      <c r="B69" s="401" t="s">
        <v>283</v>
      </c>
      <c r="C69" s="406">
        <v>42333</v>
      </c>
      <c r="D69" s="402">
        <v>42336</v>
      </c>
      <c r="E69" s="676"/>
      <c r="F69" s="677"/>
      <c r="G69" s="404"/>
      <c r="H69" s="404"/>
      <c r="I69" s="407"/>
      <c r="J69" s="653"/>
      <c r="K69" s="654"/>
      <c r="L69" s="654"/>
      <c r="M69" s="654"/>
      <c r="N69" s="655"/>
    </row>
    <row r="70" spans="1:14" x14ac:dyDescent="0.25">
      <c r="A70" s="400" t="s">
        <v>431</v>
      </c>
      <c r="B70" s="401" t="s">
        <v>284</v>
      </c>
      <c r="C70" s="406">
        <v>42124</v>
      </c>
      <c r="D70" s="402">
        <v>42336</v>
      </c>
      <c r="E70" s="676"/>
      <c r="F70" s="677"/>
      <c r="G70" s="404"/>
      <c r="H70" s="404"/>
      <c r="I70" s="407"/>
      <c r="J70" s="653"/>
      <c r="K70" s="654"/>
      <c r="L70" s="654"/>
      <c r="M70" s="654"/>
      <c r="N70" s="655"/>
    </row>
    <row r="71" spans="1:14" ht="18.75" x14ac:dyDescent="0.25">
      <c r="A71" s="409" t="s">
        <v>432</v>
      </c>
      <c r="B71" s="398" t="s">
        <v>285</v>
      </c>
      <c r="C71" s="410"/>
      <c r="D71" s="410"/>
      <c r="E71" s="676"/>
      <c r="F71" s="677"/>
      <c r="G71" s="411"/>
      <c r="H71" s="411"/>
      <c r="I71" s="412"/>
      <c r="J71" s="665"/>
      <c r="K71" s="666"/>
      <c r="L71" s="666"/>
      <c r="M71" s="666"/>
      <c r="N71" s="667"/>
    </row>
    <row r="72" spans="1:14" x14ac:dyDescent="0.25">
      <c r="A72" s="400" t="s">
        <v>433</v>
      </c>
      <c r="B72" s="401" t="s">
        <v>434</v>
      </c>
      <c r="C72" s="403">
        <v>42439</v>
      </c>
      <c r="D72" s="403">
        <v>42459</v>
      </c>
      <c r="E72" s="676"/>
      <c r="F72" s="677"/>
      <c r="G72" s="404"/>
      <c r="H72" s="404"/>
      <c r="I72" s="407"/>
      <c r="J72" s="653"/>
      <c r="K72" s="654"/>
      <c r="L72" s="654"/>
      <c r="M72" s="654"/>
      <c r="N72" s="655"/>
    </row>
    <row r="73" spans="1:14" ht="31.5" x14ac:dyDescent="0.25">
      <c r="A73" s="400" t="s">
        <v>435</v>
      </c>
      <c r="B73" s="401" t="s">
        <v>286</v>
      </c>
      <c r="C73" s="406">
        <v>41759</v>
      </c>
      <c r="D73" s="403">
        <v>42277</v>
      </c>
      <c r="E73" s="676"/>
      <c r="F73" s="677"/>
      <c r="G73" s="404"/>
      <c r="H73" s="404"/>
      <c r="I73" s="407"/>
      <c r="J73" s="653"/>
      <c r="K73" s="654"/>
      <c r="L73" s="654"/>
      <c r="M73" s="654"/>
      <c r="N73" s="655"/>
    </row>
    <row r="74" spans="1:14" ht="37.5" x14ac:dyDescent="0.25">
      <c r="A74" s="414">
        <v>3</v>
      </c>
      <c r="B74" s="398" t="s">
        <v>287</v>
      </c>
      <c r="C74" s="410"/>
      <c r="D74" s="410"/>
      <c r="E74" s="676"/>
      <c r="F74" s="677"/>
      <c r="G74" s="411"/>
      <c r="H74" s="412"/>
      <c r="I74" s="412"/>
      <c r="J74" s="650"/>
      <c r="K74" s="651"/>
      <c r="L74" s="651"/>
      <c r="M74" s="651"/>
      <c r="N74" s="652"/>
    </row>
    <row r="75" spans="1:14" ht="31.5" x14ac:dyDescent="0.25">
      <c r="A75" s="400" t="s">
        <v>422</v>
      </c>
      <c r="B75" s="401" t="s">
        <v>288</v>
      </c>
      <c r="C75" s="406">
        <v>42461</v>
      </c>
      <c r="D75" s="403">
        <v>42480</v>
      </c>
      <c r="E75" s="676"/>
      <c r="F75" s="677"/>
      <c r="G75" s="404"/>
      <c r="H75" s="404"/>
      <c r="I75" s="407"/>
      <c r="J75" s="653"/>
      <c r="K75" s="654"/>
      <c r="L75" s="654"/>
      <c r="M75" s="654"/>
      <c r="N75" s="655"/>
    </row>
    <row r="76" spans="1:14" x14ac:dyDescent="0.25">
      <c r="A76" s="400" t="s">
        <v>423</v>
      </c>
      <c r="B76" s="401" t="s">
        <v>289</v>
      </c>
      <c r="C76" s="406">
        <v>42522</v>
      </c>
      <c r="D76" s="403">
        <v>42765</v>
      </c>
      <c r="E76" s="676"/>
      <c r="F76" s="677"/>
      <c r="G76" s="404"/>
      <c r="H76" s="404"/>
      <c r="I76" s="407"/>
      <c r="J76" s="653"/>
      <c r="K76" s="654"/>
      <c r="L76" s="654"/>
      <c r="M76" s="654"/>
      <c r="N76" s="655"/>
    </row>
    <row r="77" spans="1:14" x14ac:dyDescent="0.25">
      <c r="A77" s="400" t="s">
        <v>436</v>
      </c>
      <c r="B77" s="401" t="s">
        <v>290</v>
      </c>
      <c r="C77" s="406">
        <v>42490</v>
      </c>
      <c r="D77" s="403">
        <v>42824</v>
      </c>
      <c r="E77" s="676"/>
      <c r="F77" s="677"/>
      <c r="G77" s="404"/>
      <c r="H77" s="404"/>
      <c r="I77" s="407"/>
      <c r="J77" s="659"/>
      <c r="K77" s="660"/>
      <c r="L77" s="660"/>
      <c r="M77" s="660"/>
      <c r="N77" s="661"/>
    </row>
    <row r="78" spans="1:14" x14ac:dyDescent="0.25">
      <c r="A78" s="400" t="s">
        <v>437</v>
      </c>
      <c r="B78" s="401" t="s">
        <v>291</v>
      </c>
      <c r="C78" s="406">
        <v>42835</v>
      </c>
      <c r="D78" s="403">
        <v>42866</v>
      </c>
      <c r="E78" s="676"/>
      <c r="F78" s="677"/>
      <c r="G78" s="404"/>
      <c r="H78" s="404"/>
      <c r="I78" s="407"/>
      <c r="J78" s="662"/>
      <c r="K78" s="663"/>
      <c r="L78" s="663"/>
      <c r="M78" s="663"/>
      <c r="N78" s="664"/>
    </row>
    <row r="79" spans="1:14" x14ac:dyDescent="0.25">
      <c r="A79" s="400" t="s">
        <v>438</v>
      </c>
      <c r="B79" s="401" t="s">
        <v>292</v>
      </c>
      <c r="C79" s="406">
        <v>42866</v>
      </c>
      <c r="D79" s="403">
        <v>42867</v>
      </c>
      <c r="E79" s="676"/>
      <c r="F79" s="677"/>
      <c r="G79" s="404"/>
      <c r="H79" s="404"/>
      <c r="I79" s="407"/>
      <c r="J79" s="653"/>
      <c r="K79" s="654"/>
      <c r="L79" s="654"/>
      <c r="M79" s="654"/>
      <c r="N79" s="655"/>
    </row>
    <row r="80" spans="1:14" ht="18.75" x14ac:dyDescent="0.25">
      <c r="A80" s="415" t="s">
        <v>417</v>
      </c>
      <c r="B80" s="398" t="s">
        <v>293</v>
      </c>
      <c r="C80" s="410"/>
      <c r="D80" s="410"/>
      <c r="E80" s="676"/>
      <c r="F80" s="677"/>
      <c r="G80" s="411"/>
      <c r="H80" s="412"/>
      <c r="I80" s="412"/>
      <c r="J80" s="650"/>
      <c r="K80" s="651"/>
      <c r="L80" s="651"/>
      <c r="M80" s="651"/>
      <c r="N80" s="652"/>
    </row>
    <row r="81" spans="1:14" x14ac:dyDescent="0.25">
      <c r="A81" s="400" t="s">
        <v>418</v>
      </c>
      <c r="B81" s="401" t="s">
        <v>294</v>
      </c>
      <c r="C81" s="406">
        <v>42835</v>
      </c>
      <c r="D81" s="403">
        <v>42866</v>
      </c>
      <c r="E81" s="676"/>
      <c r="F81" s="677"/>
      <c r="G81" s="404"/>
      <c r="H81" s="404"/>
      <c r="I81" s="407"/>
      <c r="J81" s="653"/>
      <c r="K81" s="654"/>
      <c r="L81" s="654"/>
      <c r="M81" s="654"/>
      <c r="N81" s="655"/>
    </row>
    <row r="82" spans="1:14" ht="31.5" x14ac:dyDescent="0.25">
      <c r="A82" s="400" t="s">
        <v>419</v>
      </c>
      <c r="B82" s="401" t="s">
        <v>295</v>
      </c>
      <c r="C82" s="402" t="s">
        <v>467</v>
      </c>
      <c r="D82" s="402" t="s">
        <v>467</v>
      </c>
      <c r="E82" s="676"/>
      <c r="F82" s="677"/>
      <c r="G82" s="416"/>
      <c r="H82" s="416"/>
      <c r="I82" s="416"/>
      <c r="J82" s="662"/>
      <c r="K82" s="663"/>
      <c r="L82" s="663"/>
      <c r="M82" s="663"/>
      <c r="N82" s="664"/>
    </row>
    <row r="83" spans="1:14" x14ac:dyDescent="0.25">
      <c r="A83" s="400" t="s">
        <v>420</v>
      </c>
      <c r="B83" s="417" t="s">
        <v>426</v>
      </c>
      <c r="C83" s="406">
        <v>42876</v>
      </c>
      <c r="D83" s="403">
        <v>42884</v>
      </c>
      <c r="E83" s="676"/>
      <c r="F83" s="677"/>
      <c r="G83" s="404"/>
      <c r="H83" s="404"/>
      <c r="I83" s="407"/>
      <c r="J83" s="653"/>
      <c r="K83" s="654"/>
      <c r="L83" s="654"/>
      <c r="M83" s="654"/>
      <c r="N83" s="655"/>
    </row>
    <row r="84" spans="1:14" x14ac:dyDescent="0.25">
      <c r="A84" s="400" t="s">
        <v>421</v>
      </c>
      <c r="B84" s="401" t="s">
        <v>367</v>
      </c>
      <c r="C84" s="406">
        <v>42884</v>
      </c>
      <c r="D84" s="403">
        <v>42901</v>
      </c>
      <c r="E84" s="678"/>
      <c r="F84" s="679"/>
      <c r="G84" s="404"/>
      <c r="H84" s="404"/>
      <c r="I84" s="407"/>
      <c r="J84" s="653"/>
      <c r="K84" s="654"/>
      <c r="L84" s="654"/>
      <c r="M84" s="654"/>
      <c r="N84" s="655"/>
    </row>
    <row r="85" spans="1:14" ht="39" customHeight="1" x14ac:dyDescent="0.25">
      <c r="A85" s="427">
        <v>0</v>
      </c>
      <c r="B85" s="428" t="s">
        <v>1027</v>
      </c>
      <c r="C85" s="429"/>
      <c r="D85" s="429"/>
      <c r="E85" s="429"/>
      <c r="F85" s="429"/>
      <c r="G85" s="429"/>
      <c r="H85" s="429"/>
      <c r="I85" s="430"/>
      <c r="J85" s="680"/>
      <c r="K85" s="681"/>
      <c r="L85" s="681"/>
      <c r="M85" s="681"/>
      <c r="N85" s="682"/>
    </row>
    <row r="86" spans="1:14" ht="18.75" x14ac:dyDescent="0.25">
      <c r="A86" s="397">
        <v>1</v>
      </c>
      <c r="B86" s="398" t="s">
        <v>279</v>
      </c>
      <c r="C86" s="399"/>
      <c r="D86" s="399"/>
      <c r="E86" s="399"/>
      <c r="F86" s="399"/>
      <c r="G86" s="399"/>
      <c r="H86" s="399"/>
      <c r="I86" s="399"/>
      <c r="J86" s="650"/>
      <c r="K86" s="651"/>
      <c r="L86" s="651"/>
      <c r="M86" s="651"/>
      <c r="N86" s="652"/>
    </row>
    <row r="87" spans="1:14" x14ac:dyDescent="0.25">
      <c r="A87" s="400" t="s">
        <v>427</v>
      </c>
      <c r="B87" s="401" t="s">
        <v>280</v>
      </c>
      <c r="C87" s="406">
        <v>42024</v>
      </c>
      <c r="D87" s="422">
        <v>42030</v>
      </c>
      <c r="E87" s="406">
        <v>42024</v>
      </c>
      <c r="F87" s="422">
        <v>42030</v>
      </c>
      <c r="G87" s="404">
        <v>1</v>
      </c>
      <c r="H87" s="405"/>
      <c r="I87" s="405"/>
      <c r="J87" s="653"/>
      <c r="K87" s="654"/>
      <c r="L87" s="654"/>
      <c r="M87" s="654"/>
      <c r="N87" s="655"/>
    </row>
    <row r="88" spans="1:14" x14ac:dyDescent="0.25">
      <c r="A88" s="400" t="s">
        <v>428</v>
      </c>
      <c r="B88" s="401" t="s">
        <v>281</v>
      </c>
      <c r="C88" s="406">
        <v>42128</v>
      </c>
      <c r="D88" s="422">
        <v>42138</v>
      </c>
      <c r="E88" s="406">
        <v>42128</v>
      </c>
      <c r="F88" s="422">
        <v>42138</v>
      </c>
      <c r="G88" s="404">
        <v>1</v>
      </c>
      <c r="H88" s="405"/>
      <c r="I88" s="405"/>
      <c r="J88" s="653"/>
      <c r="K88" s="654"/>
      <c r="L88" s="654"/>
      <c r="M88" s="654"/>
      <c r="N88" s="655"/>
    </row>
    <row r="89" spans="1:14" ht="31.5" x14ac:dyDescent="0.25">
      <c r="A89" s="400" t="s">
        <v>429</v>
      </c>
      <c r="B89" s="401" t="s">
        <v>366</v>
      </c>
      <c r="C89" s="406">
        <v>42251</v>
      </c>
      <c r="D89" s="403">
        <v>42272</v>
      </c>
      <c r="E89" s="406">
        <v>42251</v>
      </c>
      <c r="F89" s="422">
        <v>42258</v>
      </c>
      <c r="G89" s="404">
        <v>1</v>
      </c>
      <c r="H89" s="404"/>
      <c r="I89" s="407"/>
      <c r="J89" s="656"/>
      <c r="K89" s="657"/>
      <c r="L89" s="657"/>
      <c r="M89" s="657"/>
      <c r="N89" s="658"/>
    </row>
    <row r="90" spans="1:14" ht="31.5" x14ac:dyDescent="0.25">
      <c r="A90" s="400" t="s">
        <v>430</v>
      </c>
      <c r="B90" s="401" t="s">
        <v>282</v>
      </c>
      <c r="C90" s="406">
        <v>42369</v>
      </c>
      <c r="D90" s="402">
        <v>42429</v>
      </c>
      <c r="E90" s="402">
        <v>42360</v>
      </c>
      <c r="F90" s="402"/>
      <c r="G90" s="404"/>
      <c r="H90" s="404"/>
      <c r="I90" s="407"/>
      <c r="J90" s="653"/>
      <c r="K90" s="654"/>
      <c r="L90" s="654"/>
      <c r="M90" s="654"/>
      <c r="N90" s="655"/>
    </row>
    <row r="91" spans="1:14" x14ac:dyDescent="0.25">
      <c r="A91" s="400" t="s">
        <v>116</v>
      </c>
      <c r="B91" s="401" t="s">
        <v>283</v>
      </c>
      <c r="C91" s="406">
        <v>42429</v>
      </c>
      <c r="D91" s="403">
        <v>42436</v>
      </c>
      <c r="E91" s="413"/>
      <c r="F91" s="431"/>
      <c r="G91" s="404"/>
      <c r="H91" s="404"/>
      <c r="I91" s="407"/>
      <c r="J91" s="653"/>
      <c r="K91" s="654"/>
      <c r="L91" s="654"/>
      <c r="M91" s="654"/>
      <c r="N91" s="655"/>
    </row>
    <row r="92" spans="1:14" x14ac:dyDescent="0.25">
      <c r="A92" s="400" t="s">
        <v>431</v>
      </c>
      <c r="B92" s="401" t="s">
        <v>284</v>
      </c>
      <c r="C92" s="406">
        <v>42323</v>
      </c>
      <c r="D92" s="403">
        <v>42458</v>
      </c>
      <c r="E92" s="402">
        <v>42323</v>
      </c>
      <c r="F92" s="413"/>
      <c r="G92" s="404"/>
      <c r="H92" s="404"/>
      <c r="I92" s="407"/>
      <c r="J92" s="653"/>
      <c r="K92" s="654"/>
      <c r="L92" s="654"/>
      <c r="M92" s="654"/>
      <c r="N92" s="655"/>
    </row>
    <row r="93" spans="1:14" ht="18.75" x14ac:dyDescent="0.25">
      <c r="A93" s="409" t="s">
        <v>432</v>
      </c>
      <c r="B93" s="398" t="s">
        <v>285</v>
      </c>
      <c r="C93" s="410"/>
      <c r="D93" s="410"/>
      <c r="E93" s="410"/>
      <c r="F93" s="410"/>
      <c r="G93" s="411"/>
      <c r="H93" s="411"/>
      <c r="I93" s="412"/>
      <c r="J93" s="665"/>
      <c r="K93" s="666"/>
      <c r="L93" s="666"/>
      <c r="M93" s="666"/>
      <c r="N93" s="667"/>
    </row>
    <row r="94" spans="1:14" x14ac:dyDescent="0.25">
      <c r="A94" s="400" t="s">
        <v>433</v>
      </c>
      <c r="B94" s="401" t="s">
        <v>434</v>
      </c>
      <c r="C94" s="406">
        <v>42483</v>
      </c>
      <c r="D94" s="403">
        <v>42494</v>
      </c>
      <c r="E94" s="413"/>
      <c r="F94" s="413"/>
      <c r="G94" s="404"/>
      <c r="H94" s="404"/>
      <c r="I94" s="407"/>
      <c r="J94" s="653"/>
      <c r="K94" s="654"/>
      <c r="L94" s="654"/>
      <c r="M94" s="654"/>
      <c r="N94" s="655"/>
    </row>
    <row r="95" spans="1:14" ht="31.5" x14ac:dyDescent="0.25">
      <c r="A95" s="400" t="s">
        <v>435</v>
      </c>
      <c r="B95" s="401" t="s">
        <v>286</v>
      </c>
      <c r="C95" s="406" t="s">
        <v>467</v>
      </c>
      <c r="D95" s="403" t="s">
        <v>467</v>
      </c>
      <c r="E95" s="402" t="s">
        <v>467</v>
      </c>
      <c r="F95" s="402" t="s">
        <v>467</v>
      </c>
      <c r="G95" s="404"/>
      <c r="H95" s="404"/>
      <c r="I95" s="407"/>
      <c r="J95" s="653"/>
      <c r="K95" s="654"/>
      <c r="L95" s="654"/>
      <c r="M95" s="654"/>
      <c r="N95" s="655"/>
    </row>
    <row r="96" spans="1:14" ht="37.5" x14ac:dyDescent="0.25">
      <c r="A96" s="414">
        <v>3</v>
      </c>
      <c r="B96" s="398" t="s">
        <v>287</v>
      </c>
      <c r="C96" s="410"/>
      <c r="D96" s="410"/>
      <c r="E96" s="410"/>
      <c r="F96" s="410"/>
      <c r="G96" s="411"/>
      <c r="H96" s="412"/>
      <c r="I96" s="412"/>
      <c r="J96" s="650"/>
      <c r="K96" s="651"/>
      <c r="L96" s="651"/>
      <c r="M96" s="651"/>
      <c r="N96" s="652"/>
    </row>
    <row r="97" spans="1:14" ht="31.5" x14ac:dyDescent="0.25">
      <c r="A97" s="400" t="s">
        <v>422</v>
      </c>
      <c r="B97" s="401" t="s">
        <v>288</v>
      </c>
      <c r="C97" s="406">
        <v>42494</v>
      </c>
      <c r="D97" s="403">
        <v>42507</v>
      </c>
      <c r="E97" s="413"/>
      <c r="F97" s="413"/>
      <c r="G97" s="404"/>
      <c r="H97" s="404"/>
      <c r="I97" s="407"/>
      <c r="J97" s="653"/>
      <c r="K97" s="654"/>
      <c r="L97" s="654"/>
      <c r="M97" s="654"/>
      <c r="N97" s="655"/>
    </row>
    <row r="98" spans="1:14" x14ac:dyDescent="0.25">
      <c r="A98" s="400" t="s">
        <v>423</v>
      </c>
      <c r="B98" s="401" t="s">
        <v>289</v>
      </c>
      <c r="C98" s="406">
        <v>42507</v>
      </c>
      <c r="D98" s="403">
        <v>42643</v>
      </c>
      <c r="E98" s="413"/>
      <c r="F98" s="413"/>
      <c r="G98" s="404"/>
      <c r="H98" s="404"/>
      <c r="I98" s="407"/>
      <c r="J98" s="653"/>
      <c r="K98" s="654"/>
      <c r="L98" s="654"/>
      <c r="M98" s="654"/>
      <c r="N98" s="655"/>
    </row>
    <row r="99" spans="1:14" x14ac:dyDescent="0.25">
      <c r="A99" s="400" t="s">
        <v>436</v>
      </c>
      <c r="B99" s="401" t="s">
        <v>290</v>
      </c>
      <c r="C99" s="406">
        <v>42507</v>
      </c>
      <c r="D99" s="403">
        <v>42806</v>
      </c>
      <c r="E99" s="413"/>
      <c r="F99" s="413"/>
      <c r="G99" s="404"/>
      <c r="H99" s="404"/>
      <c r="I99" s="407"/>
      <c r="J99" s="659"/>
      <c r="K99" s="660"/>
      <c r="L99" s="660"/>
      <c r="M99" s="660"/>
      <c r="N99" s="661"/>
    </row>
    <row r="100" spans="1:14" x14ac:dyDescent="0.25">
      <c r="A100" s="400" t="s">
        <v>437</v>
      </c>
      <c r="B100" s="401" t="s">
        <v>291</v>
      </c>
      <c r="C100" s="406">
        <v>42819</v>
      </c>
      <c r="D100" s="403">
        <v>42849</v>
      </c>
      <c r="E100" s="413"/>
      <c r="F100" s="413"/>
      <c r="G100" s="404"/>
      <c r="H100" s="404"/>
      <c r="I100" s="407"/>
      <c r="J100" s="662"/>
      <c r="K100" s="663"/>
      <c r="L100" s="663"/>
      <c r="M100" s="663"/>
      <c r="N100" s="664"/>
    </row>
    <row r="101" spans="1:14" x14ac:dyDescent="0.25">
      <c r="A101" s="400" t="s">
        <v>438</v>
      </c>
      <c r="B101" s="401" t="s">
        <v>292</v>
      </c>
      <c r="C101" s="406">
        <v>42849</v>
      </c>
      <c r="D101" s="403">
        <v>42855</v>
      </c>
      <c r="E101" s="413"/>
      <c r="F101" s="413"/>
      <c r="G101" s="404"/>
      <c r="H101" s="404"/>
      <c r="I101" s="407"/>
      <c r="J101" s="653"/>
      <c r="K101" s="654"/>
      <c r="L101" s="654"/>
      <c r="M101" s="654"/>
      <c r="N101" s="655"/>
    </row>
    <row r="102" spans="1:14" ht="18.75" x14ac:dyDescent="0.25">
      <c r="A102" s="415" t="s">
        <v>417</v>
      </c>
      <c r="B102" s="398" t="s">
        <v>293</v>
      </c>
      <c r="C102" s="410"/>
      <c r="D102" s="410"/>
      <c r="E102" s="410"/>
      <c r="F102" s="410"/>
      <c r="G102" s="411"/>
      <c r="H102" s="412"/>
      <c r="I102" s="412"/>
      <c r="J102" s="650"/>
      <c r="K102" s="651"/>
      <c r="L102" s="651"/>
      <c r="M102" s="651"/>
      <c r="N102" s="652"/>
    </row>
    <row r="103" spans="1:14" x14ac:dyDescent="0.25">
      <c r="A103" s="400" t="s">
        <v>418</v>
      </c>
      <c r="B103" s="401" t="s">
        <v>294</v>
      </c>
      <c r="C103" s="406">
        <v>42819</v>
      </c>
      <c r="D103" s="403">
        <v>42849</v>
      </c>
      <c r="E103" s="413"/>
      <c r="F103" s="413"/>
      <c r="G103" s="404"/>
      <c r="H103" s="404"/>
      <c r="I103" s="407"/>
      <c r="J103" s="653"/>
      <c r="K103" s="654"/>
      <c r="L103" s="654"/>
      <c r="M103" s="654"/>
      <c r="N103" s="655"/>
    </row>
    <row r="104" spans="1:14" ht="31.5" x14ac:dyDescent="0.25">
      <c r="A104" s="400" t="s">
        <v>419</v>
      </c>
      <c r="B104" s="401" t="s">
        <v>295</v>
      </c>
      <c r="C104" s="406">
        <v>42877</v>
      </c>
      <c r="D104" s="403">
        <v>42886</v>
      </c>
      <c r="E104" s="403"/>
      <c r="F104" s="403"/>
      <c r="G104" s="416"/>
      <c r="H104" s="416"/>
      <c r="I104" s="416"/>
      <c r="J104" s="662"/>
      <c r="K104" s="663"/>
      <c r="L104" s="663"/>
      <c r="M104" s="663"/>
      <c r="N104" s="664"/>
    </row>
    <row r="105" spans="1:14" x14ac:dyDescent="0.25">
      <c r="A105" s="400" t="s">
        <v>420</v>
      </c>
      <c r="B105" s="417" t="s">
        <v>426</v>
      </c>
      <c r="C105" s="406">
        <v>42877</v>
      </c>
      <c r="D105" s="403">
        <v>42886</v>
      </c>
      <c r="E105" s="407"/>
      <c r="F105" s="407"/>
      <c r="G105" s="404"/>
      <c r="H105" s="404"/>
      <c r="I105" s="407"/>
      <c r="J105" s="653"/>
      <c r="K105" s="654"/>
      <c r="L105" s="654"/>
      <c r="M105" s="654"/>
      <c r="N105" s="655"/>
    </row>
    <row r="106" spans="1:14" x14ac:dyDescent="0.25">
      <c r="A106" s="400" t="s">
        <v>421</v>
      </c>
      <c r="B106" s="401" t="s">
        <v>367</v>
      </c>
      <c r="C106" s="406">
        <v>42886</v>
      </c>
      <c r="D106" s="403">
        <v>42916</v>
      </c>
      <c r="E106" s="407"/>
      <c r="F106" s="407"/>
      <c r="G106" s="404"/>
      <c r="H106" s="404"/>
      <c r="I106" s="407"/>
      <c r="J106" s="653"/>
      <c r="K106" s="654"/>
      <c r="L106" s="654"/>
      <c r="M106" s="654"/>
      <c r="N106" s="655"/>
    </row>
  </sheetData>
  <protectedRanges>
    <protectedRange sqref="I1:I8 E107:I1048576 I10:I18 E1:F18 H1:H18 G1:G8 G10:G18" name="Диапазон1"/>
    <protectedRange sqref="G87:I90 E85:I86 E93:I94 G43:I45 E46:I47 G21:I22 G82:H82 G104:I104 E24:I37 E39:I42 G38:I38 F23:I23 E91:I91 E61:I63 E19:I20 G60:I60 E67:H81 G65:H66 E96:I103 G95:I95 E105:I106 E49:I50 F48:I48 E52:I59 F51:I51 C67 E83:H84 E64:H64 I64:I84 F92:I92" name="Диапазон1_1"/>
  </protectedRanges>
  <mergeCells count="106">
    <mergeCell ref="J105:N105"/>
    <mergeCell ref="J106:N106"/>
    <mergeCell ref="J99:N99"/>
    <mergeCell ref="J100:N100"/>
    <mergeCell ref="J101:N101"/>
    <mergeCell ref="J102:N102"/>
    <mergeCell ref="J103:N103"/>
    <mergeCell ref="J104:N104"/>
    <mergeCell ref="J93:N93"/>
    <mergeCell ref="J94:N94"/>
    <mergeCell ref="J95:N95"/>
    <mergeCell ref="J96:N96"/>
    <mergeCell ref="J97:N97"/>
    <mergeCell ref="J98:N98"/>
    <mergeCell ref="J87:N87"/>
    <mergeCell ref="J88:N88"/>
    <mergeCell ref="J89:N89"/>
    <mergeCell ref="J90:N90"/>
    <mergeCell ref="J91:N91"/>
    <mergeCell ref="J92:N92"/>
    <mergeCell ref="J81:N81"/>
    <mergeCell ref="J82:N82"/>
    <mergeCell ref="J83:N83"/>
    <mergeCell ref="J84:N84"/>
    <mergeCell ref="J85:N85"/>
    <mergeCell ref="J86:N86"/>
    <mergeCell ref="J60:N60"/>
    <mergeCell ref="J61:N61"/>
    <mergeCell ref="J62:N62"/>
    <mergeCell ref="J63:N63"/>
    <mergeCell ref="J64:N64"/>
    <mergeCell ref="E65:F84"/>
    <mergeCell ref="J65:N65"/>
    <mergeCell ref="J66:N66"/>
    <mergeCell ref="J67:N67"/>
    <mergeCell ref="J68:N68"/>
    <mergeCell ref="J75:N75"/>
    <mergeCell ref="J76:N76"/>
    <mergeCell ref="J77:N77"/>
    <mergeCell ref="J78:N78"/>
    <mergeCell ref="J79:N79"/>
    <mergeCell ref="J80:N80"/>
    <mergeCell ref="J69:N69"/>
    <mergeCell ref="J70:N70"/>
    <mergeCell ref="J71:N71"/>
    <mergeCell ref="J72:N72"/>
    <mergeCell ref="J73:N73"/>
    <mergeCell ref="J74:N74"/>
    <mergeCell ref="J54:N54"/>
    <mergeCell ref="J55:N55"/>
    <mergeCell ref="J56:N56"/>
    <mergeCell ref="J57:N57"/>
    <mergeCell ref="J58:N58"/>
    <mergeCell ref="J59:N59"/>
    <mergeCell ref="J48:N48"/>
    <mergeCell ref="J49:N49"/>
    <mergeCell ref="J50:N50"/>
    <mergeCell ref="J51:N51"/>
    <mergeCell ref="J52:N52"/>
    <mergeCell ref="J53:N53"/>
    <mergeCell ref="J42:N42"/>
    <mergeCell ref="J43:N43"/>
    <mergeCell ref="J44:N44"/>
    <mergeCell ref="J45:N45"/>
    <mergeCell ref="J46:N46"/>
    <mergeCell ref="J47:N47"/>
    <mergeCell ref="J36:N36"/>
    <mergeCell ref="J37:N37"/>
    <mergeCell ref="J38:N38"/>
    <mergeCell ref="J39:N39"/>
    <mergeCell ref="J40:N40"/>
    <mergeCell ref="J41:N41"/>
    <mergeCell ref="J30:N30"/>
    <mergeCell ref="J31:N31"/>
    <mergeCell ref="J32:N32"/>
    <mergeCell ref="J33:N33"/>
    <mergeCell ref="J34:N34"/>
    <mergeCell ref="J35:N35"/>
    <mergeCell ref="J24:N24"/>
    <mergeCell ref="J25:N25"/>
    <mergeCell ref="J26:N26"/>
    <mergeCell ref="J27:N27"/>
    <mergeCell ref="J28:N28"/>
    <mergeCell ref="J29:N29"/>
    <mergeCell ref="J18:N18"/>
    <mergeCell ref="J19:N19"/>
    <mergeCell ref="J20:N20"/>
    <mergeCell ref="J21:N21"/>
    <mergeCell ref="J22:N22"/>
    <mergeCell ref="J23:N23"/>
    <mergeCell ref="C14:D14"/>
    <mergeCell ref="E14:F14"/>
    <mergeCell ref="C15:C17"/>
    <mergeCell ref="D15:D17"/>
    <mergeCell ref="E15:E17"/>
    <mergeCell ref="F15:F17"/>
    <mergeCell ref="A5:N5"/>
    <mergeCell ref="A11:I11"/>
    <mergeCell ref="A13:A17"/>
    <mergeCell ref="B13:B17"/>
    <mergeCell ref="C13:F13"/>
    <mergeCell ref="G13:G17"/>
    <mergeCell ref="H13:H17"/>
    <mergeCell ref="I13:I17"/>
    <mergeCell ref="J13:N17"/>
    <mergeCell ref="G9:N9"/>
  </mergeCells>
  <pageMargins left="0.70866141732283472" right="0.70866141732283472" top="0.74803149606299213" bottom="0.74803149606299213" header="0.31496062992125984" footer="0.31496062992125984"/>
  <pageSetup paperSize="9" scale="68" fitToHeight="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V60"/>
  <sheetViews>
    <sheetView view="pageBreakPreview" zoomScale="75" zoomScaleNormal="60" zoomScaleSheetLayoutView="70" workbookViewId="0">
      <selection activeCell="B60" sqref="B60"/>
    </sheetView>
  </sheetViews>
  <sheetFormatPr defaultColWidth="9" defaultRowHeight="15.75" x14ac:dyDescent="0.25"/>
  <cols>
    <col min="1" max="1" width="54.125" style="72" bestFit="1" customWidth="1"/>
    <col min="2" max="2" width="25.5" style="72" customWidth="1"/>
    <col min="3" max="3" width="21.625" style="72" customWidth="1"/>
    <col min="4" max="4" width="9" style="72"/>
    <col min="5" max="5" width="9.625" style="72" bestFit="1" customWidth="1"/>
    <col min="6" max="16384" width="9" style="72"/>
  </cols>
  <sheetData>
    <row r="1" spans="1:256" x14ac:dyDescent="0.25">
      <c r="A1" s="41"/>
      <c r="B1" s="41"/>
      <c r="C1" s="42" t="s">
        <v>296</v>
      </c>
    </row>
    <row r="2" spans="1:256" x14ac:dyDescent="0.25">
      <c r="A2" s="41"/>
      <c r="B2" s="41"/>
      <c r="C2" s="42" t="s">
        <v>1</v>
      </c>
    </row>
    <row r="3" spans="1:256" x14ac:dyDescent="0.25">
      <c r="A3" s="41"/>
      <c r="B3" s="41"/>
      <c r="C3" s="42" t="s">
        <v>2</v>
      </c>
    </row>
    <row r="4" spans="1:256" x14ac:dyDescent="0.25">
      <c r="A4" s="41"/>
      <c r="B4" s="41"/>
      <c r="C4" s="42"/>
    </row>
    <row r="5" spans="1:256" ht="34.5" customHeight="1" x14ac:dyDescent="0.25">
      <c r="A5" s="573" t="s">
        <v>297</v>
      </c>
      <c r="B5" s="685"/>
      <c r="C5" s="685"/>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c r="IO5" s="47"/>
      <c r="IP5" s="47"/>
      <c r="IQ5" s="47"/>
      <c r="IR5" s="47"/>
      <c r="IS5" s="47"/>
      <c r="IT5" s="47"/>
      <c r="IU5" s="47"/>
      <c r="IV5" s="47"/>
    </row>
    <row r="6" spans="1:256" ht="17.25" x14ac:dyDescent="0.25">
      <c r="A6" s="36"/>
      <c r="B6" s="36"/>
      <c r="C6" s="36"/>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c r="IL6" s="47"/>
      <c r="IM6" s="47"/>
      <c r="IN6" s="47"/>
      <c r="IO6" s="47"/>
      <c r="IP6" s="47"/>
      <c r="IQ6" s="47"/>
      <c r="IR6" s="47"/>
      <c r="IS6" s="47"/>
      <c r="IT6" s="47"/>
      <c r="IU6" s="47"/>
      <c r="IV6" s="47"/>
    </row>
    <row r="7" spans="1:256" x14ac:dyDescent="0.25">
      <c r="A7" s="686" t="s">
        <v>1051</v>
      </c>
      <c r="B7" s="686"/>
      <c r="C7" s="686"/>
    </row>
    <row r="8" spans="1:256" x14ac:dyDescent="0.25">
      <c r="A8" s="497"/>
      <c r="B8" s="497"/>
      <c r="C8" s="497"/>
    </row>
    <row r="9" spans="1:256" x14ac:dyDescent="0.25">
      <c r="A9" s="41"/>
      <c r="B9" s="41"/>
      <c r="C9" s="42" t="s">
        <v>5</v>
      </c>
    </row>
    <row r="10" spans="1:256" x14ac:dyDescent="0.25">
      <c r="A10" s="41"/>
      <c r="B10" s="41"/>
      <c r="C10" s="42" t="s">
        <v>1052</v>
      </c>
    </row>
    <row r="11" spans="1:256" x14ac:dyDescent="0.25">
      <c r="A11" s="41"/>
      <c r="B11" s="41"/>
      <c r="C11" s="42" t="s">
        <v>794</v>
      </c>
    </row>
    <row r="12" spans="1:256" x14ac:dyDescent="0.25">
      <c r="A12" s="41"/>
      <c r="B12" s="41"/>
      <c r="C12" s="42" t="s">
        <v>1053</v>
      </c>
    </row>
    <row r="13" spans="1:256" x14ac:dyDescent="0.25">
      <c r="A13" s="41"/>
      <c r="B13" s="498"/>
      <c r="C13" s="499"/>
    </row>
    <row r="14" spans="1:256" x14ac:dyDescent="0.25">
      <c r="A14" s="41"/>
      <c r="B14" s="41"/>
      <c r="C14" s="42" t="s">
        <v>1054</v>
      </c>
    </row>
    <row r="15" spans="1:256" x14ac:dyDescent="0.25">
      <c r="A15" s="41"/>
      <c r="B15" s="41"/>
      <c r="C15" s="42" t="s">
        <v>6</v>
      </c>
    </row>
    <row r="16" spans="1:256" x14ac:dyDescent="0.25">
      <c r="A16" s="41"/>
      <c r="B16" s="500"/>
      <c r="C16" s="41"/>
    </row>
    <row r="17" spans="1:5" x14ac:dyDescent="0.25">
      <c r="A17" s="501" t="s">
        <v>298</v>
      </c>
      <c r="B17" s="502"/>
      <c r="C17" s="503" t="s">
        <v>368</v>
      </c>
    </row>
    <row r="18" spans="1:5" ht="47.25" x14ac:dyDescent="0.25">
      <c r="A18" s="235" t="s">
        <v>299</v>
      </c>
      <c r="B18" s="504" t="s">
        <v>1055</v>
      </c>
      <c r="C18" s="505" t="s">
        <v>1056</v>
      </c>
    </row>
    <row r="19" spans="1:5" x14ac:dyDescent="0.25">
      <c r="A19" s="235">
        <v>1</v>
      </c>
      <c r="B19" s="235">
        <v>2</v>
      </c>
      <c r="C19" s="236">
        <v>3</v>
      </c>
    </row>
    <row r="20" spans="1:5" x14ac:dyDescent="0.25">
      <c r="A20" s="478" t="s">
        <v>300</v>
      </c>
      <c r="B20" s="506">
        <v>8429.2641957256747</v>
      </c>
      <c r="C20" s="478">
        <f>30365033.38478/1000</f>
        <v>30365.033384779999</v>
      </c>
    </row>
    <row r="21" spans="1:5" x14ac:dyDescent="0.25">
      <c r="A21" s="478" t="s">
        <v>301</v>
      </c>
      <c r="B21" s="478">
        <v>-184.13204430432427</v>
      </c>
      <c r="C21" s="478">
        <v>162.264752329999</v>
      </c>
    </row>
    <row r="22" spans="1:5" x14ac:dyDescent="0.25">
      <c r="A22" s="478" t="s">
        <v>302</v>
      </c>
      <c r="B22" s="478">
        <v>0</v>
      </c>
      <c r="C22" s="237">
        <f>C23+C24</f>
        <v>162.264752329999</v>
      </c>
    </row>
    <row r="23" spans="1:5" x14ac:dyDescent="0.25">
      <c r="A23" s="238" t="s">
        <v>303</v>
      </c>
      <c r="B23" s="478">
        <v>0</v>
      </c>
      <c r="C23" s="237">
        <v>40.56618808249975</v>
      </c>
    </row>
    <row r="24" spans="1:5" x14ac:dyDescent="0.25">
      <c r="A24" s="238" t="s">
        <v>369</v>
      </c>
      <c r="B24" s="478">
        <v>0</v>
      </c>
      <c r="C24" s="237">
        <f>C21-C23</f>
        <v>121.69856424749925</v>
      </c>
      <c r="E24" s="77"/>
    </row>
    <row r="25" spans="1:5" x14ac:dyDescent="0.25">
      <c r="A25" s="478" t="s">
        <v>97</v>
      </c>
      <c r="B25" s="507">
        <v>940.16471852567611</v>
      </c>
      <c r="C25" s="478">
        <v>5760.7534075799995</v>
      </c>
    </row>
    <row r="26" spans="1:5" x14ac:dyDescent="0.25">
      <c r="A26" s="478" t="s">
        <v>304</v>
      </c>
      <c r="B26" s="506">
        <v>10699.96</v>
      </c>
      <c r="C26" s="478">
        <f t="shared" ref="C26:C39" si="0">B26</f>
        <v>10699.96</v>
      </c>
    </row>
    <row r="27" spans="1:5" x14ac:dyDescent="0.25">
      <c r="A27" s="478" t="s">
        <v>305</v>
      </c>
      <c r="B27" s="506">
        <v>9366.3240000000005</v>
      </c>
      <c r="C27" s="478">
        <f t="shared" si="0"/>
        <v>9366.3240000000005</v>
      </c>
    </row>
    <row r="28" spans="1:5" x14ac:dyDescent="0.25">
      <c r="A28" s="478" t="s">
        <v>306</v>
      </c>
      <c r="B28" s="506">
        <v>70.534999999999997</v>
      </c>
      <c r="C28" s="478">
        <f t="shared" si="0"/>
        <v>70.534999999999997</v>
      </c>
    </row>
    <row r="29" spans="1:5" x14ac:dyDescent="0.25">
      <c r="A29" s="478" t="s">
        <v>307</v>
      </c>
      <c r="B29" s="506">
        <v>5285.22</v>
      </c>
      <c r="C29" s="478">
        <f t="shared" si="0"/>
        <v>5285.22</v>
      </c>
    </row>
    <row r="30" spans="1:5" x14ac:dyDescent="0.25">
      <c r="A30" s="478" t="s">
        <v>308</v>
      </c>
      <c r="B30" s="506">
        <v>13884.403</v>
      </c>
      <c r="C30" s="478">
        <f t="shared" si="0"/>
        <v>13884.403</v>
      </c>
      <c r="D30" s="77"/>
    </row>
    <row r="31" spans="1:5" x14ac:dyDescent="0.25">
      <c r="A31" s="238" t="s">
        <v>309</v>
      </c>
      <c r="B31" s="506">
        <v>8403.3780000000006</v>
      </c>
      <c r="C31" s="478">
        <f t="shared" si="0"/>
        <v>8403.3780000000006</v>
      </c>
    </row>
    <row r="32" spans="1:5" x14ac:dyDescent="0.25">
      <c r="A32" s="238" t="s">
        <v>310</v>
      </c>
      <c r="B32" s="478">
        <v>5000</v>
      </c>
      <c r="C32" s="478">
        <f t="shared" si="0"/>
        <v>5000</v>
      </c>
    </row>
    <row r="33" spans="1:5" x14ac:dyDescent="0.25">
      <c r="A33" s="238" t="s">
        <v>311</v>
      </c>
      <c r="B33" s="478">
        <v>0</v>
      </c>
      <c r="C33" s="478">
        <f t="shared" si="0"/>
        <v>0</v>
      </c>
    </row>
    <row r="34" spans="1:5" x14ac:dyDescent="0.25">
      <c r="A34" s="238" t="s">
        <v>312</v>
      </c>
      <c r="B34" s="506">
        <v>481.02499999999998</v>
      </c>
      <c r="C34" s="478">
        <f t="shared" si="0"/>
        <v>481.02499999999998</v>
      </c>
      <c r="E34" s="78"/>
    </row>
    <row r="35" spans="1:5" x14ac:dyDescent="0.25">
      <c r="A35" s="478" t="s">
        <v>313</v>
      </c>
      <c r="B35" s="506">
        <v>23855.008000000002</v>
      </c>
      <c r="C35" s="478">
        <f t="shared" si="0"/>
        <v>23855.008000000002</v>
      </c>
      <c r="E35" s="78"/>
    </row>
    <row r="36" spans="1:5" x14ac:dyDescent="0.25">
      <c r="A36" s="238" t="s">
        <v>314</v>
      </c>
      <c r="B36" s="506">
        <v>11630.194</v>
      </c>
      <c r="C36" s="478">
        <f t="shared" si="0"/>
        <v>11630.194</v>
      </c>
    </row>
    <row r="37" spans="1:5" x14ac:dyDescent="0.25">
      <c r="A37" s="238" t="s">
        <v>315</v>
      </c>
      <c r="B37" s="506">
        <v>9451.89</v>
      </c>
      <c r="C37" s="478">
        <f t="shared" si="0"/>
        <v>9451.89</v>
      </c>
    </row>
    <row r="38" spans="1:5" x14ac:dyDescent="0.25">
      <c r="A38" s="239" t="s">
        <v>316</v>
      </c>
      <c r="B38" s="506">
        <v>814.93100000000004</v>
      </c>
      <c r="C38" s="478">
        <f t="shared" si="0"/>
        <v>814.93100000000004</v>
      </c>
    </row>
    <row r="39" spans="1:5" x14ac:dyDescent="0.25">
      <c r="A39" s="239" t="s">
        <v>317</v>
      </c>
      <c r="B39" s="506">
        <v>57.55</v>
      </c>
      <c r="C39" s="478">
        <f t="shared" si="0"/>
        <v>57.55</v>
      </c>
    </row>
    <row r="40" spans="1:5" x14ac:dyDescent="0.25">
      <c r="A40" s="239" t="s">
        <v>318</v>
      </c>
      <c r="B40" s="478">
        <v>0</v>
      </c>
      <c r="C40" s="478">
        <v>0</v>
      </c>
    </row>
    <row r="41" spans="1:5" x14ac:dyDescent="0.25">
      <c r="A41" s="478" t="s">
        <v>319</v>
      </c>
      <c r="B41" s="479">
        <v>625.97459799999979</v>
      </c>
      <c r="C41" s="478">
        <f>-2558783/-1000</f>
        <v>2558.7829999999999</v>
      </c>
    </row>
    <row r="42" spans="1:5" x14ac:dyDescent="0.25">
      <c r="A42" s="687" t="s">
        <v>320</v>
      </c>
      <c r="B42" s="687"/>
      <c r="C42" s="687"/>
    </row>
    <row r="43" spans="1:5" ht="31.5" x14ac:dyDescent="0.25">
      <c r="A43" s="478" t="s">
        <v>321</v>
      </c>
      <c r="B43" s="688">
        <v>1517.2809999999999</v>
      </c>
      <c r="C43" s="689"/>
    </row>
    <row r="44" spans="1:5" x14ac:dyDescent="0.25">
      <c r="A44" s="478" t="s">
        <v>322</v>
      </c>
      <c r="B44" s="683">
        <v>2017.4760000000001</v>
      </c>
      <c r="C44" s="684"/>
    </row>
    <row r="45" spans="1:5" x14ac:dyDescent="0.25">
      <c r="A45" s="478" t="s">
        <v>323</v>
      </c>
      <c r="B45" s="691">
        <v>1</v>
      </c>
      <c r="C45" s="692"/>
    </row>
    <row r="46" spans="1:5" x14ac:dyDescent="0.25">
      <c r="A46" s="478" t="s">
        <v>324</v>
      </c>
      <c r="B46" s="688">
        <f>MAX(B43-B44,0)</f>
        <v>0</v>
      </c>
      <c r="C46" s="689"/>
    </row>
    <row r="47" spans="1:5" x14ac:dyDescent="0.25">
      <c r="A47" s="687" t="s">
        <v>325</v>
      </c>
      <c r="B47" s="687"/>
      <c r="C47" s="687"/>
    </row>
    <row r="48" spans="1:5" x14ac:dyDescent="0.25">
      <c r="A48" s="315" t="s">
        <v>326</v>
      </c>
      <c r="B48" s="694"/>
      <c r="C48" s="694"/>
    </row>
    <row r="49" spans="1:9" x14ac:dyDescent="0.25">
      <c r="A49" s="315" t="s">
        <v>1057</v>
      </c>
      <c r="B49" s="693">
        <v>31779.32</v>
      </c>
      <c r="C49" s="693"/>
    </row>
    <row r="50" spans="1:9" x14ac:dyDescent="0.25">
      <c r="A50" s="315" t="s">
        <v>1058</v>
      </c>
      <c r="B50" s="693">
        <v>25002.130833790001</v>
      </c>
      <c r="C50" s="693"/>
    </row>
    <row r="51" spans="1:9" ht="63" x14ac:dyDescent="0.25">
      <c r="A51" s="316" t="s">
        <v>327</v>
      </c>
      <c r="B51" s="508" t="s">
        <v>1059</v>
      </c>
      <c r="C51" s="509">
        <f>B49-B50</f>
        <v>6777.1891662099988</v>
      </c>
      <c r="I51" s="79"/>
    </row>
    <row r="52" spans="1:9" ht="33" customHeight="1" x14ac:dyDescent="0.25">
      <c r="A52" s="240"/>
      <c r="B52" s="240"/>
      <c r="C52" s="41"/>
    </row>
    <row r="53" spans="1:9" ht="15.75" customHeight="1" x14ac:dyDescent="0.25">
      <c r="A53" s="695" t="s">
        <v>328</v>
      </c>
      <c r="B53" s="695"/>
      <c r="C53" s="695"/>
    </row>
    <row r="54" spans="1:9" ht="15.75" customHeight="1" x14ac:dyDescent="0.25">
      <c r="A54" s="690" t="s">
        <v>370</v>
      </c>
      <c r="B54" s="690"/>
      <c r="C54" s="132"/>
    </row>
    <row r="55" spans="1:9" ht="15.75" customHeight="1" x14ac:dyDescent="0.25">
      <c r="A55" s="690" t="s">
        <v>371</v>
      </c>
      <c r="B55" s="690"/>
      <c r="C55" s="132"/>
    </row>
    <row r="56" spans="1:9" ht="15.75" customHeight="1" x14ac:dyDescent="0.25">
      <c r="A56" s="41"/>
      <c r="B56" s="41"/>
      <c r="C56" s="41"/>
    </row>
    <row r="57" spans="1:9" x14ac:dyDescent="0.25">
      <c r="A57" s="41"/>
      <c r="B57" s="41"/>
      <c r="C57" s="41"/>
    </row>
    <row r="58" spans="1:9" ht="18.75" x14ac:dyDescent="0.3">
      <c r="A58" s="510" t="s">
        <v>1060</v>
      </c>
      <c r="B58" s="510"/>
      <c r="C58" s="511"/>
    </row>
    <row r="59" spans="1:9" ht="18.75" x14ac:dyDescent="0.3">
      <c r="A59" s="510" t="s">
        <v>1061</v>
      </c>
      <c r="B59" s="41"/>
      <c r="C59" s="41" t="s">
        <v>1062</v>
      </c>
    </row>
    <row r="60" spans="1:9" x14ac:dyDescent="0.25">
      <c r="A60" s="41"/>
      <c r="B60" s="41"/>
      <c r="C60" s="41"/>
    </row>
  </sheetData>
  <mergeCells count="14">
    <mergeCell ref="A55:B55"/>
    <mergeCell ref="B45:C45"/>
    <mergeCell ref="B49:C49"/>
    <mergeCell ref="B50:C50"/>
    <mergeCell ref="B46:C46"/>
    <mergeCell ref="A47:C47"/>
    <mergeCell ref="B48:C48"/>
    <mergeCell ref="A53:C53"/>
    <mergeCell ref="A54:B54"/>
    <mergeCell ref="B44:C44"/>
    <mergeCell ref="A5:C5"/>
    <mergeCell ref="A7:C7"/>
    <mergeCell ref="A42:C42"/>
    <mergeCell ref="B43:C43"/>
  </mergeCells>
  <printOptions horizontalCentered="1"/>
  <pageMargins left="0.27559055118110237" right="0.19685039370078741" top="0.43307086614173229" bottom="0.74803149606299213" header="0.31496062992125984" footer="0.31496062992125984"/>
  <pageSetup paperSize="9" scale="7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L543"/>
  <sheetViews>
    <sheetView view="pageBreakPreview" zoomScale="60" zoomScaleNormal="60" workbookViewId="0">
      <pane xSplit="2" ySplit="17" topLeftCell="C18" activePane="bottomRight" state="frozen"/>
      <selection pane="topRight" activeCell="C1" sqref="C1"/>
      <selection pane="bottomLeft" activeCell="A18" sqref="A18"/>
      <selection pane="bottomRight" activeCell="B22" sqref="B22"/>
    </sheetView>
  </sheetViews>
  <sheetFormatPr defaultColWidth="9" defaultRowHeight="15" x14ac:dyDescent="0.25"/>
  <cols>
    <col min="1" max="1" width="9.375" style="111" customWidth="1"/>
    <col min="2" max="2" width="86.875" style="247" customWidth="1"/>
    <col min="3" max="4" width="12.125" style="247" bestFit="1" customWidth="1"/>
    <col min="5" max="5" width="20.25" style="247" customWidth="1"/>
    <col min="6" max="6" width="13.875" style="247" bestFit="1" customWidth="1"/>
    <col min="7" max="7" width="13.25" style="247" bestFit="1" customWidth="1"/>
    <col min="8" max="8" width="16" style="247" bestFit="1" customWidth="1"/>
    <col min="9" max="9" width="16.25" style="247" customWidth="1"/>
    <col min="10" max="10" width="16.875" style="247" customWidth="1"/>
    <col min="11" max="11" width="13.25" style="247" customWidth="1"/>
    <col min="12" max="12" width="13.625" style="111" customWidth="1"/>
    <col min="13" max="16384" width="9" style="111"/>
  </cols>
  <sheetData>
    <row r="2" spans="1:11" ht="20.25" x14ac:dyDescent="0.3">
      <c r="B2" s="344"/>
      <c r="K2" s="75" t="s">
        <v>329</v>
      </c>
    </row>
    <row r="3" spans="1:11" ht="15.75" x14ac:dyDescent="0.25">
      <c r="K3" s="248" t="s">
        <v>1</v>
      </c>
    </row>
    <row r="4" spans="1:11" ht="15.75" x14ac:dyDescent="0.25">
      <c r="K4" s="248" t="s">
        <v>2</v>
      </c>
    </row>
    <row r="5" spans="1:11" s="246" customFormat="1" ht="18.75" x14ac:dyDescent="0.25">
      <c r="A5" s="513"/>
      <c r="B5" s="245"/>
      <c r="C5" s="244"/>
      <c r="D5" s="244"/>
      <c r="E5" s="244"/>
      <c r="F5" s="59"/>
      <c r="G5" s="59"/>
      <c r="H5" s="59"/>
      <c r="I5" s="59"/>
      <c r="J5" s="59"/>
      <c r="K5" s="59"/>
    </row>
    <row r="6" spans="1:11" ht="16.5" customHeight="1" x14ac:dyDescent="0.25">
      <c r="A6" s="697" t="s">
        <v>330</v>
      </c>
      <c r="B6" s="698"/>
      <c r="C6" s="698"/>
      <c r="D6" s="698"/>
      <c r="E6" s="698"/>
      <c r="F6" s="698"/>
      <c r="G6" s="698"/>
      <c r="H6" s="698"/>
      <c r="I6" s="698"/>
      <c r="J6" s="698"/>
      <c r="K6" s="698"/>
    </row>
    <row r="7" spans="1:11" ht="15.75" x14ac:dyDescent="0.25">
      <c r="K7" s="75" t="s">
        <v>5</v>
      </c>
    </row>
    <row r="8" spans="1:11" ht="15.75" x14ac:dyDescent="0.25">
      <c r="K8" s="75" t="s">
        <v>462</v>
      </c>
    </row>
    <row r="9" spans="1:11" ht="15.75" x14ac:dyDescent="0.25">
      <c r="K9" s="75" t="s">
        <v>794</v>
      </c>
    </row>
    <row r="10" spans="1:11" ht="18.75" x14ac:dyDescent="0.3">
      <c r="A10" s="104"/>
      <c r="K10" s="432"/>
    </row>
    <row r="11" spans="1:11" ht="15.75" x14ac:dyDescent="0.25">
      <c r="K11" s="75" t="s">
        <v>456</v>
      </c>
    </row>
    <row r="12" spans="1:11" ht="15.75" x14ac:dyDescent="0.25">
      <c r="K12" s="75" t="s">
        <v>382</v>
      </c>
    </row>
    <row r="13" spans="1:11" ht="15.75" thickBot="1" x14ac:dyDescent="0.3">
      <c r="C13" s="353"/>
      <c r="D13" s="108"/>
      <c r="E13" s="353"/>
      <c r="K13" s="249"/>
    </row>
    <row r="14" spans="1:11" s="247" customFormat="1" ht="84.75" customHeight="1" x14ac:dyDescent="0.25">
      <c r="A14" s="699" t="s">
        <v>331</v>
      </c>
      <c r="B14" s="701" t="s">
        <v>332</v>
      </c>
      <c r="C14" s="704" t="s">
        <v>333</v>
      </c>
      <c r="D14" s="705"/>
      <c r="E14" s="706"/>
      <c r="F14" s="707" t="s">
        <v>334</v>
      </c>
      <c r="G14" s="707"/>
      <c r="H14" s="707" t="s">
        <v>335</v>
      </c>
      <c r="I14" s="707"/>
      <c r="J14" s="707"/>
      <c r="K14" s="707"/>
    </row>
    <row r="15" spans="1:11" s="570" customFormat="1" ht="75" customHeight="1" x14ac:dyDescent="0.25">
      <c r="A15" s="700"/>
      <c r="B15" s="702"/>
      <c r="C15" s="696" t="s">
        <v>336</v>
      </c>
      <c r="D15" s="696" t="s">
        <v>337</v>
      </c>
      <c r="E15" s="696" t="s">
        <v>338</v>
      </c>
      <c r="F15" s="696" t="s">
        <v>339</v>
      </c>
      <c r="G15" s="696" t="s">
        <v>340</v>
      </c>
      <c r="H15" s="696" t="s">
        <v>341</v>
      </c>
      <c r="I15" s="696" t="s">
        <v>342</v>
      </c>
      <c r="J15" s="696" t="s">
        <v>343</v>
      </c>
      <c r="K15" s="696" t="s">
        <v>344</v>
      </c>
    </row>
    <row r="16" spans="1:11" ht="3.75" customHeight="1" x14ac:dyDescent="0.25">
      <c r="A16" s="700"/>
      <c r="B16" s="703"/>
      <c r="C16" s="696"/>
      <c r="D16" s="696"/>
      <c r="E16" s="696"/>
      <c r="F16" s="696"/>
      <c r="G16" s="696"/>
      <c r="H16" s="696"/>
      <c r="I16" s="696"/>
      <c r="J16" s="696"/>
      <c r="K16" s="696"/>
    </row>
    <row r="17" spans="1:12" s="46" customFormat="1" ht="16.5" customHeight="1" x14ac:dyDescent="0.25">
      <c r="A17" s="250">
        <v>1</v>
      </c>
      <c r="B17" s="251">
        <v>2</v>
      </c>
      <c r="C17" s="252">
        <v>3</v>
      </c>
      <c r="D17" s="250">
        <v>4</v>
      </c>
      <c r="E17" s="253">
        <v>5</v>
      </c>
      <c r="F17" s="252">
        <v>6</v>
      </c>
      <c r="G17" s="250">
        <v>7</v>
      </c>
      <c r="H17" s="253">
        <v>8</v>
      </c>
      <c r="I17" s="252">
        <v>9</v>
      </c>
      <c r="J17" s="250">
        <v>10</v>
      </c>
      <c r="K17" s="253">
        <v>11</v>
      </c>
    </row>
    <row r="18" spans="1:12" ht="22.5" customHeight="1" x14ac:dyDescent="0.25">
      <c r="A18" s="58">
        <v>0</v>
      </c>
      <c r="B18" s="112" t="s">
        <v>345</v>
      </c>
      <c r="C18" s="280">
        <v>604.66399999999999</v>
      </c>
      <c r="D18" s="280"/>
      <c r="E18" s="280">
        <v>592.55399999999986</v>
      </c>
      <c r="F18" s="280"/>
      <c r="G18" s="280"/>
      <c r="H18" s="280"/>
      <c r="I18" s="280"/>
      <c r="J18" s="280"/>
      <c r="K18" s="280"/>
    </row>
    <row r="19" spans="1:12" ht="16.5" x14ac:dyDescent="0.25">
      <c r="A19" s="80" t="s">
        <v>424</v>
      </c>
      <c r="B19" s="254" t="s">
        <v>444</v>
      </c>
      <c r="C19" s="280">
        <v>17.14</v>
      </c>
      <c r="D19" s="280"/>
      <c r="E19" s="280">
        <v>111.36099999999999</v>
      </c>
      <c r="F19" s="280"/>
      <c r="G19" s="280"/>
      <c r="H19" s="280"/>
      <c r="I19" s="280"/>
      <c r="J19" s="280"/>
      <c r="K19" s="280"/>
    </row>
    <row r="20" spans="1:12" ht="16.5" x14ac:dyDescent="0.25">
      <c r="A20" s="80" t="s">
        <v>424</v>
      </c>
      <c r="B20" s="254" t="s">
        <v>445</v>
      </c>
      <c r="C20" s="280">
        <v>131.184</v>
      </c>
      <c r="D20" s="280"/>
      <c r="E20" s="280">
        <v>123.911</v>
      </c>
      <c r="F20" s="280"/>
      <c r="G20" s="280"/>
      <c r="H20" s="280"/>
      <c r="I20" s="280"/>
      <c r="J20" s="280"/>
      <c r="K20" s="280"/>
    </row>
    <row r="21" spans="1:12" ht="16.5" x14ac:dyDescent="0.25">
      <c r="A21" s="80" t="s">
        <v>424</v>
      </c>
      <c r="B21" s="254" t="s">
        <v>446</v>
      </c>
      <c r="C21" s="280">
        <v>2.42</v>
      </c>
      <c r="D21" s="280"/>
      <c r="E21" s="280">
        <v>20</v>
      </c>
      <c r="F21" s="280"/>
      <c r="G21" s="280"/>
      <c r="H21" s="280"/>
      <c r="I21" s="280"/>
      <c r="J21" s="280"/>
      <c r="K21" s="280"/>
    </row>
    <row r="22" spans="1:12" ht="16.5" x14ac:dyDescent="0.25">
      <c r="A22" s="80" t="s">
        <v>424</v>
      </c>
      <c r="B22" s="254" t="s">
        <v>447</v>
      </c>
      <c r="C22" s="280">
        <v>453.92000000000013</v>
      </c>
      <c r="D22" s="280"/>
      <c r="E22" s="280">
        <v>337.28200000000004</v>
      </c>
      <c r="F22" s="280"/>
      <c r="G22" s="280"/>
      <c r="H22" s="280"/>
      <c r="I22" s="280"/>
      <c r="J22" s="280"/>
      <c r="K22" s="280"/>
    </row>
    <row r="23" spans="1:12" ht="16.5" x14ac:dyDescent="0.25">
      <c r="A23" s="80" t="s">
        <v>424</v>
      </c>
      <c r="B23" s="254" t="s">
        <v>878</v>
      </c>
      <c r="C23" s="280">
        <v>0</v>
      </c>
      <c r="D23" s="280"/>
      <c r="E23" s="280">
        <v>0</v>
      </c>
      <c r="F23" s="280"/>
      <c r="G23" s="280"/>
      <c r="H23" s="280"/>
      <c r="I23" s="280"/>
      <c r="J23" s="280"/>
      <c r="K23" s="280"/>
    </row>
    <row r="24" spans="1:12" ht="16.5" x14ac:dyDescent="0.25">
      <c r="A24" s="80" t="s">
        <v>424</v>
      </c>
      <c r="B24" s="254" t="s">
        <v>448</v>
      </c>
      <c r="C24" s="280">
        <v>0</v>
      </c>
      <c r="D24" s="280">
        <v>0</v>
      </c>
      <c r="E24" s="280">
        <v>0</v>
      </c>
      <c r="F24" s="280">
        <v>0</v>
      </c>
      <c r="G24" s="280">
        <v>0</v>
      </c>
      <c r="H24" s="280">
        <v>0</v>
      </c>
      <c r="I24" s="280">
        <v>0</v>
      </c>
      <c r="J24" s="280">
        <v>0</v>
      </c>
      <c r="K24" s="280">
        <v>0</v>
      </c>
    </row>
    <row r="25" spans="1:12" ht="31.5" x14ac:dyDescent="0.25">
      <c r="A25" s="348">
        <v>0</v>
      </c>
      <c r="B25" s="548" t="s">
        <v>473</v>
      </c>
      <c r="C25" s="350">
        <v>80</v>
      </c>
      <c r="D25" s="350">
        <v>0</v>
      </c>
      <c r="E25" s="350">
        <v>0</v>
      </c>
      <c r="F25" s="354">
        <v>2015</v>
      </c>
      <c r="G25" s="354">
        <v>2017</v>
      </c>
      <c r="H25" s="354" t="s">
        <v>381</v>
      </c>
      <c r="I25" s="354" t="s">
        <v>416</v>
      </c>
      <c r="J25" s="354" t="s">
        <v>416</v>
      </c>
      <c r="K25" s="354" t="s">
        <v>480</v>
      </c>
      <c r="L25" s="111" t="s">
        <v>415</v>
      </c>
    </row>
    <row r="26" spans="1:12" ht="15.75" x14ac:dyDescent="0.25">
      <c r="A26" s="348">
        <v>0</v>
      </c>
      <c r="B26" s="548" t="s">
        <v>482</v>
      </c>
      <c r="C26" s="350">
        <v>0</v>
      </c>
      <c r="D26" s="350">
        <v>0</v>
      </c>
      <c r="E26" s="350">
        <v>5.6070000000000002</v>
      </c>
      <c r="F26" s="354">
        <v>2008</v>
      </c>
      <c r="G26" s="354">
        <v>2016</v>
      </c>
      <c r="H26" s="354" t="s">
        <v>381</v>
      </c>
      <c r="I26" s="354" t="s">
        <v>480</v>
      </c>
      <c r="J26" s="354" t="s">
        <v>480</v>
      </c>
      <c r="K26" s="354" t="s">
        <v>480</v>
      </c>
      <c r="L26" s="111" t="s">
        <v>415</v>
      </c>
    </row>
    <row r="27" spans="1:12" ht="78.75" x14ac:dyDescent="0.25">
      <c r="A27" s="348">
        <v>0</v>
      </c>
      <c r="B27" s="548" t="s">
        <v>384</v>
      </c>
      <c r="C27" s="350">
        <v>50</v>
      </c>
      <c r="D27" s="350">
        <v>0</v>
      </c>
      <c r="E27" s="350">
        <v>24.1</v>
      </c>
      <c r="F27" s="354">
        <v>2008</v>
      </c>
      <c r="G27" s="354">
        <v>2024</v>
      </c>
      <c r="H27" s="354" t="s">
        <v>474</v>
      </c>
      <c r="I27" s="354" t="s">
        <v>474</v>
      </c>
      <c r="J27" s="354" t="s">
        <v>474</v>
      </c>
      <c r="K27" s="354" t="s">
        <v>474</v>
      </c>
      <c r="L27" s="111" t="s">
        <v>415</v>
      </c>
    </row>
    <row r="28" spans="1:12" ht="47.25" x14ac:dyDescent="0.25">
      <c r="A28" s="348">
        <v>0</v>
      </c>
      <c r="B28" s="548" t="s">
        <v>484</v>
      </c>
      <c r="C28" s="350">
        <v>0</v>
      </c>
      <c r="D28" s="350">
        <v>0</v>
      </c>
      <c r="E28" s="350">
        <v>0</v>
      </c>
      <c r="F28" s="354">
        <v>2015</v>
      </c>
      <c r="G28" s="354">
        <v>2024</v>
      </c>
      <c r="H28" s="354" t="s">
        <v>478</v>
      </c>
      <c r="I28" s="354" t="s">
        <v>477</v>
      </c>
      <c r="J28" s="354" t="s">
        <v>477</v>
      </c>
      <c r="K28" s="354" t="s">
        <v>477</v>
      </c>
      <c r="L28" s="111" t="s">
        <v>415</v>
      </c>
    </row>
    <row r="29" spans="1:12" ht="31.5" x14ac:dyDescent="0.25">
      <c r="A29" s="348">
        <v>0</v>
      </c>
      <c r="B29" s="548" t="s">
        <v>881</v>
      </c>
      <c r="C29" s="350">
        <v>50</v>
      </c>
      <c r="D29" s="350">
        <v>0</v>
      </c>
      <c r="E29" s="350">
        <v>0</v>
      </c>
      <c r="F29" s="354">
        <v>2016</v>
      </c>
      <c r="G29" s="354">
        <v>2017</v>
      </c>
      <c r="H29" s="354" t="s">
        <v>480</v>
      </c>
      <c r="I29" s="354" t="s">
        <v>416</v>
      </c>
      <c r="J29" s="354" t="s">
        <v>416</v>
      </c>
      <c r="K29" s="354" t="s">
        <v>416</v>
      </c>
      <c r="L29" s="111" t="s">
        <v>415</v>
      </c>
    </row>
    <row r="30" spans="1:12" ht="31.5" x14ac:dyDescent="0.25">
      <c r="A30" s="348">
        <v>0</v>
      </c>
      <c r="B30" s="548" t="s">
        <v>485</v>
      </c>
      <c r="C30" s="350">
        <v>0</v>
      </c>
      <c r="D30" s="350">
        <v>0</v>
      </c>
      <c r="E30" s="350">
        <v>0</v>
      </c>
      <c r="F30" s="354">
        <v>2015</v>
      </c>
      <c r="G30" s="354">
        <v>2017</v>
      </c>
      <c r="H30" s="354" t="s">
        <v>480</v>
      </c>
      <c r="I30" s="354" t="s">
        <v>480</v>
      </c>
      <c r="J30" s="354" t="s">
        <v>480</v>
      </c>
      <c r="K30" s="354" t="s">
        <v>480</v>
      </c>
      <c r="L30" s="111" t="s">
        <v>415</v>
      </c>
    </row>
    <row r="31" spans="1:12" ht="15.75" x14ac:dyDescent="0.25">
      <c r="A31" s="348">
        <v>0</v>
      </c>
      <c r="B31" s="548" t="s">
        <v>486</v>
      </c>
      <c r="C31" s="350">
        <v>80</v>
      </c>
      <c r="D31" s="350">
        <v>0</v>
      </c>
      <c r="E31" s="350">
        <v>55</v>
      </c>
      <c r="F31" s="354">
        <v>2015</v>
      </c>
      <c r="G31" s="354">
        <v>2017</v>
      </c>
      <c r="H31" s="354" t="s">
        <v>478</v>
      </c>
      <c r="I31" s="354" t="s">
        <v>480</v>
      </c>
      <c r="J31" s="354" t="s">
        <v>480</v>
      </c>
      <c r="K31" s="354" t="s">
        <v>480</v>
      </c>
      <c r="L31" s="111" t="s">
        <v>415</v>
      </c>
    </row>
    <row r="32" spans="1:12" ht="15.75" x14ac:dyDescent="0.25">
      <c r="A32" s="348">
        <v>0</v>
      </c>
      <c r="B32" s="548" t="s">
        <v>713</v>
      </c>
      <c r="C32" s="350">
        <v>0</v>
      </c>
      <c r="D32" s="350">
        <v>0</v>
      </c>
      <c r="E32" s="350">
        <v>0</v>
      </c>
      <c r="F32" s="354">
        <v>2012</v>
      </c>
      <c r="G32" s="354">
        <v>2019</v>
      </c>
      <c r="H32" s="354" t="s">
        <v>381</v>
      </c>
      <c r="I32" s="354" t="s">
        <v>480</v>
      </c>
      <c r="J32" s="354" t="s">
        <v>480</v>
      </c>
      <c r="K32" s="354" t="s">
        <v>480</v>
      </c>
      <c r="L32" s="111" t="s">
        <v>415</v>
      </c>
    </row>
    <row r="33" spans="1:12" ht="31.5" x14ac:dyDescent="0.25">
      <c r="A33" s="348">
        <v>0</v>
      </c>
      <c r="B33" s="548" t="s">
        <v>487</v>
      </c>
      <c r="C33" s="350">
        <v>0</v>
      </c>
      <c r="D33" s="350">
        <v>0</v>
      </c>
      <c r="E33" s="350">
        <v>12.39</v>
      </c>
      <c r="F33" s="354">
        <v>2013</v>
      </c>
      <c r="G33" s="354">
        <v>2016</v>
      </c>
      <c r="H33" s="354" t="s">
        <v>381</v>
      </c>
      <c r="I33" s="354" t="s">
        <v>381</v>
      </c>
      <c r="J33" s="354" t="s">
        <v>381</v>
      </c>
      <c r="K33" s="354" t="s">
        <v>480</v>
      </c>
      <c r="L33" s="111" t="s">
        <v>415</v>
      </c>
    </row>
    <row r="34" spans="1:12" ht="31.5" x14ac:dyDescent="0.25">
      <c r="A34" s="348">
        <v>0</v>
      </c>
      <c r="B34" s="548" t="s">
        <v>488</v>
      </c>
      <c r="C34" s="350">
        <v>0</v>
      </c>
      <c r="D34" s="350">
        <v>0</v>
      </c>
      <c r="E34" s="350">
        <v>27.1</v>
      </c>
      <c r="F34" s="354">
        <v>2014</v>
      </c>
      <c r="G34" s="354">
        <v>2017</v>
      </c>
      <c r="H34" s="354" t="s">
        <v>381</v>
      </c>
      <c r="I34" s="354" t="s">
        <v>480</v>
      </c>
      <c r="J34" s="354" t="s">
        <v>480</v>
      </c>
      <c r="K34" s="354" t="s">
        <v>480</v>
      </c>
      <c r="L34" s="111" t="s">
        <v>415</v>
      </c>
    </row>
    <row r="35" spans="1:12" ht="31.5" x14ac:dyDescent="0.25">
      <c r="A35" s="348">
        <v>0</v>
      </c>
      <c r="B35" s="548" t="s">
        <v>489</v>
      </c>
      <c r="C35" s="350">
        <v>0</v>
      </c>
      <c r="D35" s="350">
        <v>0</v>
      </c>
      <c r="E35" s="350">
        <v>8.6999999999999993</v>
      </c>
      <c r="F35" s="354">
        <v>2015</v>
      </c>
      <c r="G35" s="354">
        <v>2016</v>
      </c>
      <c r="H35" s="354" t="s">
        <v>480</v>
      </c>
      <c r="I35" s="354" t="s">
        <v>480</v>
      </c>
      <c r="J35" s="354" t="s">
        <v>480</v>
      </c>
      <c r="K35" s="354" t="s">
        <v>480</v>
      </c>
      <c r="L35" s="111" t="s">
        <v>415</v>
      </c>
    </row>
    <row r="36" spans="1:12" ht="31.5" x14ac:dyDescent="0.25">
      <c r="A36" s="348">
        <v>0</v>
      </c>
      <c r="B36" s="548" t="s">
        <v>884</v>
      </c>
      <c r="C36" s="350">
        <v>0</v>
      </c>
      <c r="D36" s="350">
        <v>0</v>
      </c>
      <c r="E36" s="350">
        <v>1.1000000000000001</v>
      </c>
      <c r="F36" s="354">
        <v>2015</v>
      </c>
      <c r="G36" s="354">
        <v>2016</v>
      </c>
      <c r="H36" s="354" t="s">
        <v>480</v>
      </c>
      <c r="I36" s="354" t="s">
        <v>480</v>
      </c>
      <c r="J36" s="354" t="s">
        <v>480</v>
      </c>
      <c r="K36" s="354" t="s">
        <v>480</v>
      </c>
      <c r="L36" s="111" t="s">
        <v>415</v>
      </c>
    </row>
    <row r="37" spans="1:12" ht="63" x14ac:dyDescent="0.25">
      <c r="A37" s="348">
        <v>0</v>
      </c>
      <c r="B37" s="548" t="s">
        <v>490</v>
      </c>
      <c r="C37" s="350">
        <v>0</v>
      </c>
      <c r="D37" s="350">
        <v>0</v>
      </c>
      <c r="E37" s="350">
        <v>1.44</v>
      </c>
      <c r="F37" s="354">
        <v>2016</v>
      </c>
      <c r="G37" s="354">
        <v>2016</v>
      </c>
      <c r="H37" s="354" t="s">
        <v>480</v>
      </c>
      <c r="I37" s="354" t="s">
        <v>480</v>
      </c>
      <c r="J37" s="354" t="s">
        <v>480</v>
      </c>
      <c r="K37" s="354" t="s">
        <v>480</v>
      </c>
      <c r="L37" s="111" t="s">
        <v>415</v>
      </c>
    </row>
    <row r="38" spans="1:12" ht="15.75" x14ac:dyDescent="0.25">
      <c r="A38" s="348">
        <v>0</v>
      </c>
      <c r="B38" s="548" t="s">
        <v>885</v>
      </c>
      <c r="C38" s="350">
        <v>0</v>
      </c>
      <c r="D38" s="350">
        <v>0</v>
      </c>
      <c r="E38" s="350">
        <v>0</v>
      </c>
      <c r="F38" s="354">
        <v>2015</v>
      </c>
      <c r="G38" s="354">
        <v>2015</v>
      </c>
      <c r="H38" s="354" t="s">
        <v>480</v>
      </c>
      <c r="I38" s="354" t="s">
        <v>416</v>
      </c>
      <c r="J38" s="354" t="s">
        <v>416</v>
      </c>
      <c r="K38" s="354" t="s">
        <v>416</v>
      </c>
      <c r="L38" s="111" t="s">
        <v>415</v>
      </c>
    </row>
    <row r="39" spans="1:12" ht="31.5" x14ac:dyDescent="0.25">
      <c r="A39" s="348">
        <v>0</v>
      </c>
      <c r="B39" s="548" t="s">
        <v>457</v>
      </c>
      <c r="C39" s="350">
        <v>0</v>
      </c>
      <c r="D39" s="350">
        <v>0</v>
      </c>
      <c r="E39" s="350">
        <v>3.13</v>
      </c>
      <c r="F39" s="354">
        <v>2015</v>
      </c>
      <c r="G39" s="354">
        <v>2016</v>
      </c>
      <c r="H39" s="354" t="s">
        <v>474</v>
      </c>
      <c r="I39" s="354" t="s">
        <v>477</v>
      </c>
      <c r="J39" s="354" t="s">
        <v>477</v>
      </c>
      <c r="K39" s="354" t="s">
        <v>477</v>
      </c>
      <c r="L39" s="111" t="s">
        <v>415</v>
      </c>
    </row>
    <row r="40" spans="1:12" ht="47.25" x14ac:dyDescent="0.25">
      <c r="A40" s="348">
        <v>0</v>
      </c>
      <c r="B40" s="548" t="s">
        <v>638</v>
      </c>
      <c r="C40" s="350">
        <v>0</v>
      </c>
      <c r="D40" s="350">
        <v>0</v>
      </c>
      <c r="E40" s="350">
        <v>1.6400000000000001</v>
      </c>
      <c r="F40" s="354">
        <v>2014</v>
      </c>
      <c r="G40" s="354">
        <v>2016</v>
      </c>
      <c r="H40" s="354" t="s">
        <v>474</v>
      </c>
      <c r="I40" s="354" t="s">
        <v>416</v>
      </c>
      <c r="J40" s="354" t="s">
        <v>416</v>
      </c>
      <c r="K40" s="354" t="s">
        <v>416</v>
      </c>
      <c r="L40" s="111" t="s">
        <v>415</v>
      </c>
    </row>
    <row r="41" spans="1:12" ht="15.75" x14ac:dyDescent="0.25">
      <c r="A41" s="348">
        <v>0</v>
      </c>
      <c r="B41" s="548" t="s">
        <v>714</v>
      </c>
      <c r="C41" s="350">
        <v>2</v>
      </c>
      <c r="D41" s="350">
        <v>0</v>
      </c>
      <c r="E41" s="350">
        <v>42.83</v>
      </c>
      <c r="F41" s="354">
        <v>2013</v>
      </c>
      <c r="G41" s="354">
        <v>2018</v>
      </c>
      <c r="H41" s="354" t="s">
        <v>474</v>
      </c>
      <c r="I41" s="354" t="s">
        <v>416</v>
      </c>
      <c r="J41" s="354" t="s">
        <v>416</v>
      </c>
      <c r="K41" s="354" t="s">
        <v>416</v>
      </c>
      <c r="L41" s="111" t="s">
        <v>415</v>
      </c>
    </row>
    <row r="42" spans="1:12" ht="31.5" x14ac:dyDescent="0.25">
      <c r="A42" s="348">
        <v>0</v>
      </c>
      <c r="B42" s="548" t="s">
        <v>491</v>
      </c>
      <c r="C42" s="350">
        <v>0</v>
      </c>
      <c r="D42" s="350">
        <v>0</v>
      </c>
      <c r="E42" s="350">
        <v>3.28</v>
      </c>
      <c r="F42" s="354">
        <v>2014</v>
      </c>
      <c r="G42" s="354">
        <v>2016</v>
      </c>
      <c r="H42" s="354" t="s">
        <v>381</v>
      </c>
      <c r="I42" s="354" t="s">
        <v>480</v>
      </c>
      <c r="J42" s="354" t="s">
        <v>480</v>
      </c>
      <c r="K42" s="354" t="s">
        <v>480</v>
      </c>
      <c r="L42" s="111" t="s">
        <v>415</v>
      </c>
    </row>
    <row r="43" spans="1:12" ht="15.75" x14ac:dyDescent="0.25">
      <c r="A43" s="348">
        <v>0</v>
      </c>
      <c r="B43" s="548" t="s">
        <v>492</v>
      </c>
      <c r="C43" s="350">
        <v>0</v>
      </c>
      <c r="D43" s="350">
        <v>0</v>
      </c>
      <c r="E43" s="350">
        <v>0.35</v>
      </c>
      <c r="F43" s="354">
        <v>2015</v>
      </c>
      <c r="G43" s="354">
        <v>2016</v>
      </c>
      <c r="H43" s="354" t="s">
        <v>474</v>
      </c>
      <c r="I43" s="354" t="s">
        <v>477</v>
      </c>
      <c r="J43" s="354" t="s">
        <v>477</v>
      </c>
      <c r="K43" s="354" t="s">
        <v>477</v>
      </c>
      <c r="L43" s="111" t="s">
        <v>415</v>
      </c>
    </row>
    <row r="44" spans="1:12" ht="31.5" x14ac:dyDescent="0.25">
      <c r="A44" s="348">
        <v>0</v>
      </c>
      <c r="B44" s="548" t="s">
        <v>562</v>
      </c>
      <c r="C44" s="350">
        <v>0</v>
      </c>
      <c r="D44" s="350">
        <v>0</v>
      </c>
      <c r="E44" s="350">
        <v>12</v>
      </c>
      <c r="F44" s="354">
        <v>2015</v>
      </c>
      <c r="G44" s="354">
        <v>2015</v>
      </c>
      <c r="H44" s="354" t="s">
        <v>474</v>
      </c>
      <c r="I44" s="354" t="s">
        <v>477</v>
      </c>
      <c r="J44" s="354" t="s">
        <v>477</v>
      </c>
      <c r="K44" s="354" t="s">
        <v>477</v>
      </c>
      <c r="L44" s="111" t="s">
        <v>415</v>
      </c>
    </row>
    <row r="45" spans="1:12" ht="15.75" x14ac:dyDescent="0.25">
      <c r="A45" s="348">
        <v>0</v>
      </c>
      <c r="B45" s="548" t="s">
        <v>497</v>
      </c>
      <c r="C45" s="350">
        <v>0</v>
      </c>
      <c r="D45" s="350">
        <v>0</v>
      </c>
      <c r="E45" s="350">
        <v>0</v>
      </c>
      <c r="F45" s="354">
        <v>2015</v>
      </c>
      <c r="G45" s="354">
        <v>2015</v>
      </c>
      <c r="H45" s="354" t="s">
        <v>480</v>
      </c>
      <c r="I45" s="354" t="s">
        <v>416</v>
      </c>
      <c r="J45" s="354" t="s">
        <v>416</v>
      </c>
      <c r="K45" s="354" t="s">
        <v>416</v>
      </c>
      <c r="L45" s="111" t="s">
        <v>415</v>
      </c>
    </row>
    <row r="46" spans="1:12" ht="15.75" x14ac:dyDescent="0.25">
      <c r="A46" s="348">
        <v>0</v>
      </c>
      <c r="B46" s="548" t="s">
        <v>716</v>
      </c>
      <c r="C46" s="350">
        <v>0</v>
      </c>
      <c r="D46" s="350">
        <v>0</v>
      </c>
      <c r="E46" s="350">
        <v>0</v>
      </c>
      <c r="F46" s="354">
        <v>2015</v>
      </c>
      <c r="G46" s="354">
        <v>2015</v>
      </c>
      <c r="H46" s="354" t="s">
        <v>480</v>
      </c>
      <c r="I46" s="354" t="s">
        <v>416</v>
      </c>
      <c r="J46" s="354" t="s">
        <v>416</v>
      </c>
      <c r="K46" s="354" t="s">
        <v>416</v>
      </c>
      <c r="L46" s="111" t="s">
        <v>415</v>
      </c>
    </row>
    <row r="47" spans="1:12" ht="15.75" x14ac:dyDescent="0.25">
      <c r="A47" s="348">
        <v>0</v>
      </c>
      <c r="B47" s="548" t="s">
        <v>498</v>
      </c>
      <c r="C47" s="350">
        <v>0</v>
      </c>
      <c r="D47" s="350">
        <v>0</v>
      </c>
      <c r="E47" s="350">
        <v>0</v>
      </c>
      <c r="F47" s="354">
        <v>2016</v>
      </c>
      <c r="G47" s="354">
        <v>2017</v>
      </c>
      <c r="H47" s="354" t="s">
        <v>480</v>
      </c>
      <c r="I47" s="354" t="s">
        <v>416</v>
      </c>
      <c r="J47" s="354" t="s">
        <v>416</v>
      </c>
      <c r="K47" s="354" t="s">
        <v>416</v>
      </c>
      <c r="L47" s="111" t="s">
        <v>415</v>
      </c>
    </row>
    <row r="48" spans="1:12" ht="63" x14ac:dyDescent="0.25">
      <c r="A48" s="348">
        <v>0</v>
      </c>
      <c r="B48" s="548" t="s">
        <v>499</v>
      </c>
      <c r="C48" s="350">
        <v>0</v>
      </c>
      <c r="D48" s="350">
        <v>0</v>
      </c>
      <c r="E48" s="350">
        <v>0</v>
      </c>
      <c r="F48" s="354">
        <v>2016</v>
      </c>
      <c r="G48" s="354">
        <v>2016</v>
      </c>
      <c r="H48" s="354" t="s">
        <v>480</v>
      </c>
      <c r="I48" s="354" t="s">
        <v>416</v>
      </c>
      <c r="J48" s="354" t="s">
        <v>416</v>
      </c>
      <c r="K48" s="354" t="s">
        <v>416</v>
      </c>
      <c r="L48" s="111" t="s">
        <v>415</v>
      </c>
    </row>
    <row r="49" spans="1:12" ht="31.5" x14ac:dyDescent="0.25">
      <c r="A49" s="348">
        <v>0</v>
      </c>
      <c r="B49" s="548" t="s">
        <v>404</v>
      </c>
      <c r="C49" s="350">
        <v>0</v>
      </c>
      <c r="D49" s="350">
        <v>0</v>
      </c>
      <c r="E49" s="350">
        <v>0</v>
      </c>
      <c r="F49" s="354">
        <v>2013</v>
      </c>
      <c r="G49" s="354">
        <v>2016</v>
      </c>
      <c r="H49" s="354" t="s">
        <v>381</v>
      </c>
      <c r="I49" s="354" t="s">
        <v>416</v>
      </c>
      <c r="J49" s="354" t="s">
        <v>416</v>
      </c>
      <c r="K49" s="354" t="s">
        <v>416</v>
      </c>
      <c r="L49" s="111" t="s">
        <v>415</v>
      </c>
    </row>
    <row r="50" spans="1:12" ht="15.75" x14ac:dyDescent="0.25">
      <c r="A50" s="348">
        <v>0</v>
      </c>
      <c r="B50" s="548" t="s">
        <v>717</v>
      </c>
      <c r="C50" s="350">
        <v>0</v>
      </c>
      <c r="D50" s="350">
        <v>0</v>
      </c>
      <c r="E50" s="350">
        <v>0</v>
      </c>
      <c r="F50" s="354">
        <v>2015</v>
      </c>
      <c r="G50" s="354">
        <v>2015</v>
      </c>
      <c r="H50" s="354" t="s">
        <v>480</v>
      </c>
      <c r="I50" s="354" t="s">
        <v>416</v>
      </c>
      <c r="J50" s="354" t="s">
        <v>416</v>
      </c>
      <c r="K50" s="354" t="s">
        <v>416</v>
      </c>
      <c r="L50" s="111" t="s">
        <v>415</v>
      </c>
    </row>
    <row r="51" spans="1:12" ht="31.5" x14ac:dyDescent="0.25">
      <c r="A51" s="348">
        <v>0</v>
      </c>
      <c r="B51" s="548" t="s">
        <v>493</v>
      </c>
      <c r="C51" s="350">
        <v>0</v>
      </c>
      <c r="D51" s="350">
        <v>0</v>
      </c>
      <c r="E51" s="350">
        <v>0</v>
      </c>
      <c r="F51" s="354">
        <v>2015</v>
      </c>
      <c r="G51" s="354">
        <v>2015</v>
      </c>
      <c r="H51" s="354" t="s">
        <v>494</v>
      </c>
      <c r="I51" s="354" t="s">
        <v>416</v>
      </c>
      <c r="J51" s="354" t="s">
        <v>416</v>
      </c>
      <c r="K51" s="354" t="s">
        <v>416</v>
      </c>
      <c r="L51" s="111" t="s">
        <v>1063</v>
      </c>
    </row>
    <row r="52" spans="1:12" ht="15.75" x14ac:dyDescent="0.25">
      <c r="A52" s="348">
        <v>0</v>
      </c>
      <c r="B52" s="548" t="s">
        <v>495</v>
      </c>
      <c r="C52" s="350">
        <v>0</v>
      </c>
      <c r="D52" s="350">
        <v>0</v>
      </c>
      <c r="E52" s="350">
        <v>0</v>
      </c>
      <c r="F52" s="354">
        <v>2015</v>
      </c>
      <c r="G52" s="354">
        <v>2015</v>
      </c>
      <c r="H52" s="354" t="s">
        <v>494</v>
      </c>
      <c r="I52" s="354" t="s">
        <v>416</v>
      </c>
      <c r="J52" s="354" t="s">
        <v>416</v>
      </c>
      <c r="K52" s="354" t="s">
        <v>416</v>
      </c>
      <c r="L52" s="111" t="s">
        <v>1063</v>
      </c>
    </row>
    <row r="53" spans="1:12" ht="15.75" x14ac:dyDescent="0.25">
      <c r="A53" s="348">
        <v>0</v>
      </c>
      <c r="B53" s="548" t="s">
        <v>496</v>
      </c>
      <c r="C53" s="350">
        <v>0</v>
      </c>
      <c r="D53" s="350">
        <v>0</v>
      </c>
      <c r="E53" s="350">
        <v>0</v>
      </c>
      <c r="F53" s="354">
        <v>2015</v>
      </c>
      <c r="G53" s="354">
        <v>2016</v>
      </c>
      <c r="H53" s="354" t="s">
        <v>494</v>
      </c>
      <c r="I53" s="354" t="s">
        <v>416</v>
      </c>
      <c r="J53" s="354" t="s">
        <v>416</v>
      </c>
      <c r="K53" s="354" t="s">
        <v>416</v>
      </c>
      <c r="L53" s="111" t="s">
        <v>1063</v>
      </c>
    </row>
    <row r="54" spans="1:12" ht="15.75" x14ac:dyDescent="0.25">
      <c r="A54" s="348">
        <v>0</v>
      </c>
      <c r="B54" s="548" t="s">
        <v>500</v>
      </c>
      <c r="C54" s="350">
        <v>0</v>
      </c>
      <c r="D54" s="350">
        <v>0</v>
      </c>
      <c r="E54" s="350">
        <v>0</v>
      </c>
      <c r="F54" s="354">
        <v>2012</v>
      </c>
      <c r="G54" s="354">
        <v>2015</v>
      </c>
      <c r="H54" s="354" t="s">
        <v>474</v>
      </c>
      <c r="I54" s="354" t="s">
        <v>416</v>
      </c>
      <c r="J54" s="354" t="s">
        <v>416</v>
      </c>
      <c r="K54" s="354" t="s">
        <v>416</v>
      </c>
      <c r="L54" s="111" t="s">
        <v>415</v>
      </c>
    </row>
    <row r="55" spans="1:12" ht="31.5" x14ac:dyDescent="0.25">
      <c r="A55" s="348">
        <v>0</v>
      </c>
      <c r="B55" s="548" t="s">
        <v>501</v>
      </c>
      <c r="C55" s="350">
        <v>40</v>
      </c>
      <c r="D55" s="350">
        <v>0</v>
      </c>
      <c r="E55" s="350">
        <v>0</v>
      </c>
      <c r="F55" s="354">
        <v>2015</v>
      </c>
      <c r="G55" s="354">
        <v>2016</v>
      </c>
      <c r="H55" s="354" t="s">
        <v>474</v>
      </c>
      <c r="I55" s="354" t="s">
        <v>416</v>
      </c>
      <c r="J55" s="354" t="s">
        <v>416</v>
      </c>
      <c r="K55" s="354" t="s">
        <v>416</v>
      </c>
      <c r="L55" s="111" t="s">
        <v>415</v>
      </c>
    </row>
    <row r="56" spans="1:12" ht="47.25" x14ac:dyDescent="0.25">
      <c r="A56" s="348">
        <v>0</v>
      </c>
      <c r="B56" s="548" t="s">
        <v>502</v>
      </c>
      <c r="C56" s="350">
        <v>0</v>
      </c>
      <c r="D56" s="350">
        <v>0</v>
      </c>
      <c r="E56" s="350">
        <v>0</v>
      </c>
      <c r="F56" s="354">
        <v>2016</v>
      </c>
      <c r="G56" s="354">
        <v>2016</v>
      </c>
      <c r="H56" s="354" t="s">
        <v>480</v>
      </c>
      <c r="I56" s="354" t="s">
        <v>416</v>
      </c>
      <c r="J56" s="354" t="s">
        <v>416</v>
      </c>
      <c r="K56" s="354" t="s">
        <v>416</v>
      </c>
      <c r="L56" s="111" t="s">
        <v>415</v>
      </c>
    </row>
    <row r="57" spans="1:12" ht="47.25" x14ac:dyDescent="0.25">
      <c r="A57" s="348">
        <v>0</v>
      </c>
      <c r="B57" s="548" t="s">
        <v>503</v>
      </c>
      <c r="C57" s="350">
        <v>0</v>
      </c>
      <c r="D57" s="350">
        <v>0</v>
      </c>
      <c r="E57" s="350">
        <v>0</v>
      </c>
      <c r="F57" s="354">
        <v>2016</v>
      </c>
      <c r="G57" s="354">
        <v>2016</v>
      </c>
      <c r="H57" s="354" t="s">
        <v>480</v>
      </c>
      <c r="I57" s="354" t="s">
        <v>416</v>
      </c>
      <c r="J57" s="354" t="s">
        <v>416</v>
      </c>
      <c r="K57" s="354" t="s">
        <v>416</v>
      </c>
      <c r="L57" s="111" t="s">
        <v>415</v>
      </c>
    </row>
    <row r="58" spans="1:12" ht="47.25" x14ac:dyDescent="0.25">
      <c r="A58" s="348">
        <v>0</v>
      </c>
      <c r="B58" s="548" t="s">
        <v>504</v>
      </c>
      <c r="C58" s="350">
        <v>0</v>
      </c>
      <c r="D58" s="350">
        <v>0</v>
      </c>
      <c r="E58" s="350">
        <v>0</v>
      </c>
      <c r="F58" s="354">
        <v>2016</v>
      </c>
      <c r="G58" s="354">
        <v>2016</v>
      </c>
      <c r="H58" s="354" t="s">
        <v>480</v>
      </c>
      <c r="I58" s="354" t="s">
        <v>416</v>
      </c>
      <c r="J58" s="354" t="s">
        <v>416</v>
      </c>
      <c r="K58" s="354" t="s">
        <v>416</v>
      </c>
      <c r="L58" s="111" t="s">
        <v>415</v>
      </c>
    </row>
    <row r="59" spans="1:12" ht="31.5" x14ac:dyDescent="0.25">
      <c r="A59" s="348">
        <v>0</v>
      </c>
      <c r="B59" s="548" t="s">
        <v>505</v>
      </c>
      <c r="C59" s="350">
        <v>0</v>
      </c>
      <c r="D59" s="350">
        <v>0</v>
      </c>
      <c r="E59" s="350">
        <v>0</v>
      </c>
      <c r="F59" s="354">
        <v>0</v>
      </c>
      <c r="G59" s="354">
        <v>0</v>
      </c>
      <c r="H59" s="354">
        <v>0</v>
      </c>
      <c r="I59" s="354">
        <v>0</v>
      </c>
      <c r="J59" s="354">
        <v>0</v>
      </c>
      <c r="K59" s="354">
        <v>0</v>
      </c>
      <c r="L59" s="111" t="s">
        <v>1064</v>
      </c>
    </row>
    <row r="60" spans="1:12" ht="47.25" x14ac:dyDescent="0.25">
      <c r="A60" s="348">
        <v>0</v>
      </c>
      <c r="B60" s="548" t="s">
        <v>506</v>
      </c>
      <c r="C60" s="350">
        <v>0</v>
      </c>
      <c r="D60" s="350">
        <v>0</v>
      </c>
      <c r="E60" s="350">
        <v>0</v>
      </c>
      <c r="F60" s="354">
        <v>0</v>
      </c>
      <c r="G60" s="354">
        <v>0</v>
      </c>
      <c r="H60" s="354">
        <v>0</v>
      </c>
      <c r="I60" s="354">
        <v>0</v>
      </c>
      <c r="J60" s="354">
        <v>0</v>
      </c>
      <c r="K60" s="354">
        <v>0</v>
      </c>
      <c r="L60" s="111" t="s">
        <v>1064</v>
      </c>
    </row>
    <row r="61" spans="1:12" ht="31.5" x14ac:dyDescent="0.25">
      <c r="A61" s="348">
        <v>0</v>
      </c>
      <c r="B61" s="548" t="s">
        <v>507</v>
      </c>
      <c r="C61" s="350">
        <v>0</v>
      </c>
      <c r="D61" s="350">
        <v>0</v>
      </c>
      <c r="E61" s="350">
        <v>0</v>
      </c>
      <c r="F61" s="354">
        <v>0</v>
      </c>
      <c r="G61" s="354">
        <v>0</v>
      </c>
      <c r="H61" s="354">
        <v>0</v>
      </c>
      <c r="I61" s="354">
        <v>0</v>
      </c>
      <c r="J61" s="354">
        <v>0</v>
      </c>
      <c r="K61" s="354">
        <v>0</v>
      </c>
      <c r="L61" s="111" t="s">
        <v>1064</v>
      </c>
    </row>
    <row r="62" spans="1:12" ht="31.5" x14ac:dyDescent="0.25">
      <c r="A62" s="348">
        <v>0</v>
      </c>
      <c r="B62" s="548" t="s">
        <v>508</v>
      </c>
      <c r="C62" s="350">
        <v>0</v>
      </c>
      <c r="D62" s="350">
        <v>0</v>
      </c>
      <c r="E62" s="350">
        <v>0</v>
      </c>
      <c r="F62" s="354">
        <v>0</v>
      </c>
      <c r="G62" s="354">
        <v>0</v>
      </c>
      <c r="H62" s="354">
        <v>0</v>
      </c>
      <c r="I62" s="354">
        <v>0</v>
      </c>
      <c r="J62" s="354">
        <v>0</v>
      </c>
      <c r="K62" s="354">
        <v>0</v>
      </c>
      <c r="L62" s="111" t="s">
        <v>1064</v>
      </c>
    </row>
    <row r="63" spans="1:12" ht="31.5" x14ac:dyDescent="0.25">
      <c r="A63" s="348">
        <v>0</v>
      </c>
      <c r="B63" s="548" t="s">
        <v>509</v>
      </c>
      <c r="C63" s="350">
        <v>0</v>
      </c>
      <c r="D63" s="350">
        <v>0</v>
      </c>
      <c r="E63" s="350">
        <v>0</v>
      </c>
      <c r="F63" s="354">
        <v>0</v>
      </c>
      <c r="G63" s="354">
        <v>0</v>
      </c>
      <c r="H63" s="354">
        <v>0</v>
      </c>
      <c r="I63" s="354">
        <v>0</v>
      </c>
      <c r="J63" s="354">
        <v>0</v>
      </c>
      <c r="K63" s="354">
        <v>0</v>
      </c>
      <c r="L63" s="111" t="s">
        <v>1064</v>
      </c>
    </row>
    <row r="64" spans="1:12" ht="63" x14ac:dyDescent="0.25">
      <c r="A64" s="348">
        <v>0</v>
      </c>
      <c r="B64" s="548" t="s">
        <v>510</v>
      </c>
      <c r="C64" s="350">
        <v>0</v>
      </c>
      <c r="D64" s="350">
        <v>0</v>
      </c>
      <c r="E64" s="350">
        <v>0</v>
      </c>
      <c r="F64" s="354">
        <v>0</v>
      </c>
      <c r="G64" s="354">
        <v>0</v>
      </c>
      <c r="H64" s="354">
        <v>0</v>
      </c>
      <c r="I64" s="354">
        <v>0</v>
      </c>
      <c r="J64" s="354">
        <v>0</v>
      </c>
      <c r="K64" s="354">
        <v>0</v>
      </c>
      <c r="L64" s="111" t="s">
        <v>1064</v>
      </c>
    </row>
    <row r="65" spans="1:12" ht="31.5" x14ac:dyDescent="0.25">
      <c r="A65" s="348">
        <v>0</v>
      </c>
      <c r="B65" s="548" t="s">
        <v>511</v>
      </c>
      <c r="C65" s="350">
        <v>0</v>
      </c>
      <c r="D65" s="350">
        <v>0</v>
      </c>
      <c r="E65" s="350">
        <v>0</v>
      </c>
      <c r="F65" s="354">
        <v>0</v>
      </c>
      <c r="G65" s="354">
        <v>0</v>
      </c>
      <c r="H65" s="354">
        <v>0</v>
      </c>
      <c r="I65" s="354">
        <v>0</v>
      </c>
      <c r="J65" s="354">
        <v>0</v>
      </c>
      <c r="K65" s="354">
        <v>0</v>
      </c>
      <c r="L65" s="111" t="s">
        <v>1064</v>
      </c>
    </row>
    <row r="66" spans="1:12" ht="31.5" x14ac:dyDescent="0.25">
      <c r="A66" s="348">
        <v>0</v>
      </c>
      <c r="B66" s="548" t="s">
        <v>512</v>
      </c>
      <c r="C66" s="350">
        <v>0</v>
      </c>
      <c r="D66" s="350">
        <v>0</v>
      </c>
      <c r="E66" s="350">
        <v>0</v>
      </c>
      <c r="F66" s="354">
        <v>0</v>
      </c>
      <c r="G66" s="354">
        <v>0</v>
      </c>
      <c r="H66" s="354">
        <v>0</v>
      </c>
      <c r="I66" s="354">
        <v>0</v>
      </c>
      <c r="J66" s="354">
        <v>0</v>
      </c>
      <c r="K66" s="354">
        <v>0</v>
      </c>
      <c r="L66" s="111" t="s">
        <v>1064</v>
      </c>
    </row>
    <row r="67" spans="1:12" ht="31.5" x14ac:dyDescent="0.25">
      <c r="A67" s="348">
        <v>0</v>
      </c>
      <c r="B67" s="548" t="s">
        <v>513</v>
      </c>
      <c r="C67" s="350">
        <v>0</v>
      </c>
      <c r="D67" s="350">
        <v>0</v>
      </c>
      <c r="E67" s="350">
        <v>0</v>
      </c>
      <c r="F67" s="354">
        <v>0</v>
      </c>
      <c r="G67" s="354">
        <v>0</v>
      </c>
      <c r="H67" s="354">
        <v>0</v>
      </c>
      <c r="I67" s="354">
        <v>0</v>
      </c>
      <c r="J67" s="354">
        <v>0</v>
      </c>
      <c r="K67" s="354">
        <v>0</v>
      </c>
      <c r="L67" s="111" t="s">
        <v>1064</v>
      </c>
    </row>
    <row r="68" spans="1:12" ht="31.5" x14ac:dyDescent="0.25">
      <c r="A68" s="348">
        <v>0</v>
      </c>
      <c r="B68" s="548" t="s">
        <v>514</v>
      </c>
      <c r="C68" s="350">
        <v>0</v>
      </c>
      <c r="D68" s="350">
        <v>0</v>
      </c>
      <c r="E68" s="350">
        <v>0</v>
      </c>
      <c r="F68" s="354">
        <v>0</v>
      </c>
      <c r="G68" s="354">
        <v>0</v>
      </c>
      <c r="H68" s="354">
        <v>0</v>
      </c>
      <c r="I68" s="354">
        <v>0</v>
      </c>
      <c r="J68" s="354">
        <v>0</v>
      </c>
      <c r="K68" s="354">
        <v>0</v>
      </c>
      <c r="L68" s="111" t="s">
        <v>1064</v>
      </c>
    </row>
    <row r="69" spans="1:12" ht="31.5" x14ac:dyDescent="0.25">
      <c r="A69" s="348">
        <v>0</v>
      </c>
      <c r="B69" s="548" t="s">
        <v>515</v>
      </c>
      <c r="C69" s="350">
        <v>0</v>
      </c>
      <c r="D69" s="350">
        <v>0</v>
      </c>
      <c r="E69" s="350">
        <v>0</v>
      </c>
      <c r="F69" s="354">
        <v>0</v>
      </c>
      <c r="G69" s="354">
        <v>0</v>
      </c>
      <c r="H69" s="354">
        <v>0</v>
      </c>
      <c r="I69" s="354">
        <v>0</v>
      </c>
      <c r="J69" s="354">
        <v>0</v>
      </c>
      <c r="K69" s="354">
        <v>0</v>
      </c>
      <c r="L69" s="111" t="s">
        <v>1064</v>
      </c>
    </row>
    <row r="70" spans="1:12" ht="31.5" x14ac:dyDescent="0.25">
      <c r="A70" s="348">
        <v>0</v>
      </c>
      <c r="B70" s="548" t="s">
        <v>516</v>
      </c>
      <c r="C70" s="350">
        <v>0</v>
      </c>
      <c r="D70" s="350">
        <v>0</v>
      </c>
      <c r="E70" s="350">
        <v>0</v>
      </c>
      <c r="F70" s="354">
        <v>0</v>
      </c>
      <c r="G70" s="354">
        <v>0</v>
      </c>
      <c r="H70" s="354">
        <v>0</v>
      </c>
      <c r="I70" s="354">
        <v>0</v>
      </c>
      <c r="J70" s="354">
        <v>0</v>
      </c>
      <c r="K70" s="354">
        <v>0</v>
      </c>
      <c r="L70" s="111" t="s">
        <v>1064</v>
      </c>
    </row>
    <row r="71" spans="1:12" ht="31.5" x14ac:dyDescent="0.25">
      <c r="A71" s="348">
        <v>0</v>
      </c>
      <c r="B71" s="548" t="s">
        <v>517</v>
      </c>
      <c r="C71" s="350">
        <v>0</v>
      </c>
      <c r="D71" s="350">
        <v>0</v>
      </c>
      <c r="E71" s="350">
        <v>0</v>
      </c>
      <c r="F71" s="354">
        <v>0</v>
      </c>
      <c r="G71" s="354">
        <v>0</v>
      </c>
      <c r="H71" s="354">
        <v>0</v>
      </c>
      <c r="I71" s="354">
        <v>0</v>
      </c>
      <c r="J71" s="354">
        <v>0</v>
      </c>
      <c r="K71" s="354">
        <v>0</v>
      </c>
      <c r="L71" s="111" t="s">
        <v>1064</v>
      </c>
    </row>
    <row r="72" spans="1:12" ht="15.75" x14ac:dyDescent="0.25">
      <c r="A72" s="348">
        <v>0</v>
      </c>
      <c r="B72" s="548" t="s">
        <v>518</v>
      </c>
      <c r="C72" s="350">
        <v>0</v>
      </c>
      <c r="D72" s="350">
        <v>0</v>
      </c>
      <c r="E72" s="350">
        <v>0</v>
      </c>
      <c r="F72" s="354">
        <v>0</v>
      </c>
      <c r="G72" s="354">
        <v>0</v>
      </c>
      <c r="H72" s="354">
        <v>0</v>
      </c>
      <c r="I72" s="354">
        <v>0</v>
      </c>
      <c r="J72" s="354">
        <v>0</v>
      </c>
      <c r="K72" s="354">
        <v>0</v>
      </c>
      <c r="L72" s="111" t="s">
        <v>1064</v>
      </c>
    </row>
    <row r="73" spans="1:12" ht="63" x14ac:dyDescent="0.25">
      <c r="A73" s="348">
        <v>0</v>
      </c>
      <c r="B73" s="548" t="s">
        <v>519</v>
      </c>
      <c r="C73" s="350">
        <v>0</v>
      </c>
      <c r="D73" s="350">
        <v>0</v>
      </c>
      <c r="E73" s="350">
        <v>0</v>
      </c>
      <c r="F73" s="354">
        <v>0</v>
      </c>
      <c r="G73" s="354">
        <v>0</v>
      </c>
      <c r="H73" s="354">
        <v>0</v>
      </c>
      <c r="I73" s="354">
        <v>0</v>
      </c>
      <c r="J73" s="354">
        <v>0</v>
      </c>
      <c r="K73" s="354">
        <v>0</v>
      </c>
      <c r="L73" s="111" t="s">
        <v>1064</v>
      </c>
    </row>
    <row r="74" spans="1:12" ht="63" x14ac:dyDescent="0.25">
      <c r="A74" s="348">
        <v>0</v>
      </c>
      <c r="B74" s="548" t="s">
        <v>520</v>
      </c>
      <c r="C74" s="350">
        <v>0</v>
      </c>
      <c r="D74" s="350">
        <v>0</v>
      </c>
      <c r="E74" s="350">
        <v>0</v>
      </c>
      <c r="F74" s="354">
        <v>0</v>
      </c>
      <c r="G74" s="354">
        <v>0</v>
      </c>
      <c r="H74" s="354">
        <v>0</v>
      </c>
      <c r="I74" s="354">
        <v>0</v>
      </c>
      <c r="J74" s="354">
        <v>0</v>
      </c>
      <c r="K74" s="354">
        <v>0</v>
      </c>
      <c r="L74" s="111" t="s">
        <v>1064</v>
      </c>
    </row>
    <row r="75" spans="1:12" ht="47.25" x14ac:dyDescent="0.25">
      <c r="A75" s="348">
        <v>0</v>
      </c>
      <c r="B75" s="548" t="s">
        <v>521</v>
      </c>
      <c r="C75" s="350">
        <v>0</v>
      </c>
      <c r="D75" s="350">
        <v>0</v>
      </c>
      <c r="E75" s="350">
        <v>0</v>
      </c>
      <c r="F75" s="354">
        <v>0</v>
      </c>
      <c r="G75" s="354">
        <v>0</v>
      </c>
      <c r="H75" s="354">
        <v>0</v>
      </c>
      <c r="I75" s="354">
        <v>0</v>
      </c>
      <c r="J75" s="354">
        <v>0</v>
      </c>
      <c r="K75" s="354">
        <v>0</v>
      </c>
      <c r="L75" s="111" t="s">
        <v>1064</v>
      </c>
    </row>
    <row r="76" spans="1:12" ht="31.5" x14ac:dyDescent="0.25">
      <c r="A76" s="348">
        <v>0</v>
      </c>
      <c r="B76" s="548" t="s">
        <v>522</v>
      </c>
      <c r="C76" s="350">
        <v>0</v>
      </c>
      <c r="D76" s="350">
        <v>0</v>
      </c>
      <c r="E76" s="350">
        <v>0</v>
      </c>
      <c r="F76" s="354">
        <v>2015</v>
      </c>
      <c r="G76" s="354">
        <v>2015</v>
      </c>
      <c r="H76" s="354" t="s">
        <v>480</v>
      </c>
      <c r="I76" s="354" t="s">
        <v>416</v>
      </c>
      <c r="J76" s="354" t="s">
        <v>416</v>
      </c>
      <c r="K76" s="354" t="s">
        <v>416</v>
      </c>
      <c r="L76" s="111" t="s">
        <v>415</v>
      </c>
    </row>
    <row r="77" spans="1:12" ht="31.5" x14ac:dyDescent="0.25">
      <c r="A77" s="348">
        <v>0</v>
      </c>
      <c r="B77" s="548" t="s">
        <v>523</v>
      </c>
      <c r="C77" s="350">
        <v>0</v>
      </c>
      <c r="D77" s="350">
        <v>0</v>
      </c>
      <c r="E77" s="350">
        <v>0</v>
      </c>
      <c r="F77" s="354">
        <v>2015</v>
      </c>
      <c r="G77" s="354">
        <v>2015</v>
      </c>
      <c r="H77" s="354" t="s">
        <v>480</v>
      </c>
      <c r="I77" s="354" t="s">
        <v>416</v>
      </c>
      <c r="J77" s="354" t="s">
        <v>416</v>
      </c>
      <c r="K77" s="354" t="s">
        <v>416</v>
      </c>
      <c r="L77" s="111" t="s">
        <v>415</v>
      </c>
    </row>
    <row r="78" spans="1:12" ht="31.5" x14ac:dyDescent="0.25">
      <c r="A78" s="348">
        <v>0</v>
      </c>
      <c r="B78" s="548" t="s">
        <v>524</v>
      </c>
      <c r="C78" s="350">
        <v>0</v>
      </c>
      <c r="D78" s="350">
        <v>0</v>
      </c>
      <c r="E78" s="350">
        <v>0</v>
      </c>
      <c r="F78" s="354">
        <v>2015</v>
      </c>
      <c r="G78" s="354">
        <v>2015</v>
      </c>
      <c r="H78" s="354" t="s">
        <v>480</v>
      </c>
      <c r="I78" s="354" t="s">
        <v>416</v>
      </c>
      <c r="J78" s="354" t="s">
        <v>416</v>
      </c>
      <c r="K78" s="354" t="s">
        <v>416</v>
      </c>
      <c r="L78" s="111" t="s">
        <v>415</v>
      </c>
    </row>
    <row r="79" spans="1:12" ht="31.5" x14ac:dyDescent="0.25">
      <c r="A79" s="348">
        <v>0</v>
      </c>
      <c r="B79" s="548" t="s">
        <v>525</v>
      </c>
      <c r="C79" s="350">
        <v>0</v>
      </c>
      <c r="D79" s="350">
        <v>0</v>
      </c>
      <c r="E79" s="350">
        <v>0</v>
      </c>
      <c r="F79" s="354">
        <v>0</v>
      </c>
      <c r="G79" s="354">
        <v>0</v>
      </c>
      <c r="H79" s="354">
        <v>0</v>
      </c>
      <c r="I79" s="354">
        <v>0</v>
      </c>
      <c r="J79" s="354">
        <v>0</v>
      </c>
      <c r="K79" s="354">
        <v>0</v>
      </c>
      <c r="L79" s="111" t="s">
        <v>1064</v>
      </c>
    </row>
    <row r="80" spans="1:12" ht="31.5" x14ac:dyDescent="0.25">
      <c r="A80" s="348">
        <v>0</v>
      </c>
      <c r="B80" s="548" t="s">
        <v>526</v>
      </c>
      <c r="C80" s="350">
        <v>0</v>
      </c>
      <c r="D80" s="350">
        <v>0</v>
      </c>
      <c r="E80" s="350">
        <v>0</v>
      </c>
      <c r="F80" s="354">
        <v>0</v>
      </c>
      <c r="G80" s="354">
        <v>0</v>
      </c>
      <c r="H80" s="354">
        <v>0</v>
      </c>
      <c r="I80" s="354">
        <v>0</v>
      </c>
      <c r="J80" s="354">
        <v>0</v>
      </c>
      <c r="K80" s="354">
        <v>0</v>
      </c>
      <c r="L80" s="111" t="s">
        <v>1064</v>
      </c>
    </row>
    <row r="81" spans="1:12" ht="31.5" x14ac:dyDescent="0.25">
      <c r="A81" s="348">
        <v>0</v>
      </c>
      <c r="B81" s="548" t="s">
        <v>527</v>
      </c>
      <c r="C81" s="350">
        <v>0</v>
      </c>
      <c r="D81" s="350">
        <v>0</v>
      </c>
      <c r="E81" s="350">
        <v>0</v>
      </c>
      <c r="F81" s="354">
        <v>0</v>
      </c>
      <c r="G81" s="354">
        <v>0</v>
      </c>
      <c r="H81" s="354">
        <v>0</v>
      </c>
      <c r="I81" s="354">
        <v>0</v>
      </c>
      <c r="J81" s="354">
        <v>0</v>
      </c>
      <c r="K81" s="354">
        <v>0</v>
      </c>
      <c r="L81" s="111" t="s">
        <v>1064</v>
      </c>
    </row>
    <row r="82" spans="1:12" ht="15.75" x14ac:dyDescent="0.25">
      <c r="A82" s="348">
        <v>0</v>
      </c>
      <c r="B82" s="548" t="s">
        <v>720</v>
      </c>
      <c r="C82" s="350">
        <v>0</v>
      </c>
      <c r="D82" s="350">
        <v>0</v>
      </c>
      <c r="E82" s="350">
        <v>0</v>
      </c>
      <c r="F82" s="354">
        <v>0</v>
      </c>
      <c r="G82" s="354">
        <v>0</v>
      </c>
      <c r="H82" s="354">
        <v>0</v>
      </c>
      <c r="I82" s="354">
        <v>0</v>
      </c>
      <c r="J82" s="354">
        <v>0</v>
      </c>
      <c r="K82" s="354">
        <v>0</v>
      </c>
      <c r="L82" s="111" t="s">
        <v>1064</v>
      </c>
    </row>
    <row r="83" spans="1:12" ht="63" x14ac:dyDescent="0.25">
      <c r="A83" s="348">
        <v>0</v>
      </c>
      <c r="B83" s="548" t="s">
        <v>889</v>
      </c>
      <c r="C83" s="350">
        <v>0</v>
      </c>
      <c r="D83" s="350">
        <v>0</v>
      </c>
      <c r="E83" s="350">
        <v>0</v>
      </c>
      <c r="F83" s="354">
        <v>0</v>
      </c>
      <c r="G83" s="354">
        <v>0</v>
      </c>
      <c r="H83" s="354">
        <v>0</v>
      </c>
      <c r="I83" s="354">
        <v>0</v>
      </c>
      <c r="J83" s="354">
        <v>0</v>
      </c>
      <c r="K83" s="354">
        <v>0</v>
      </c>
      <c r="L83" s="111" t="s">
        <v>1064</v>
      </c>
    </row>
    <row r="84" spans="1:12" ht="31.5" x14ac:dyDescent="0.25">
      <c r="A84" s="348">
        <v>0</v>
      </c>
      <c r="B84" s="548" t="s">
        <v>890</v>
      </c>
      <c r="C84" s="350">
        <v>0</v>
      </c>
      <c r="D84" s="350">
        <v>0</v>
      </c>
      <c r="E84" s="350">
        <v>0</v>
      </c>
      <c r="F84" s="354">
        <v>0</v>
      </c>
      <c r="G84" s="354">
        <v>0</v>
      </c>
      <c r="H84" s="354">
        <v>0</v>
      </c>
      <c r="I84" s="354">
        <v>0</v>
      </c>
      <c r="J84" s="354">
        <v>0</v>
      </c>
      <c r="K84" s="354">
        <v>0</v>
      </c>
      <c r="L84" s="111" t="s">
        <v>1064</v>
      </c>
    </row>
    <row r="85" spans="1:12" ht="47.25" x14ac:dyDescent="0.25">
      <c r="A85" s="348">
        <v>0</v>
      </c>
      <c r="B85" s="548" t="s">
        <v>891</v>
      </c>
      <c r="C85" s="350">
        <v>0</v>
      </c>
      <c r="D85" s="350">
        <v>0</v>
      </c>
      <c r="E85" s="350">
        <v>0</v>
      </c>
      <c r="F85" s="354">
        <v>0</v>
      </c>
      <c r="G85" s="354">
        <v>0</v>
      </c>
      <c r="H85" s="354">
        <v>0</v>
      </c>
      <c r="I85" s="354">
        <v>0</v>
      </c>
      <c r="J85" s="354">
        <v>0</v>
      </c>
      <c r="K85" s="354">
        <v>0</v>
      </c>
      <c r="L85" s="111" t="s">
        <v>1064</v>
      </c>
    </row>
    <row r="86" spans="1:12" ht="47.25" x14ac:dyDescent="0.25">
      <c r="A86" s="348">
        <v>0</v>
      </c>
      <c r="B86" s="548" t="s">
        <v>892</v>
      </c>
      <c r="C86" s="350">
        <v>0</v>
      </c>
      <c r="D86" s="350">
        <v>0</v>
      </c>
      <c r="E86" s="350">
        <v>0</v>
      </c>
      <c r="F86" s="354">
        <v>0</v>
      </c>
      <c r="G86" s="354">
        <v>0</v>
      </c>
      <c r="H86" s="354">
        <v>0</v>
      </c>
      <c r="I86" s="354">
        <v>0</v>
      </c>
      <c r="J86" s="354">
        <v>0</v>
      </c>
      <c r="K86" s="354">
        <v>0</v>
      </c>
      <c r="L86" s="111" t="s">
        <v>1064</v>
      </c>
    </row>
    <row r="87" spans="1:12" ht="15.75" x14ac:dyDescent="0.25">
      <c r="A87" s="348">
        <v>0</v>
      </c>
      <c r="B87" s="548" t="s">
        <v>893</v>
      </c>
      <c r="C87" s="350">
        <v>0</v>
      </c>
      <c r="D87" s="350">
        <v>0</v>
      </c>
      <c r="E87" s="350">
        <v>0</v>
      </c>
      <c r="F87" s="354">
        <v>0</v>
      </c>
      <c r="G87" s="354">
        <v>0</v>
      </c>
      <c r="H87" s="354">
        <v>0</v>
      </c>
      <c r="I87" s="354">
        <v>0</v>
      </c>
      <c r="J87" s="354">
        <v>0</v>
      </c>
      <c r="K87" s="354">
        <v>0</v>
      </c>
      <c r="L87" s="111" t="s">
        <v>1064</v>
      </c>
    </row>
    <row r="88" spans="1:12" ht="31.5" x14ac:dyDescent="0.25">
      <c r="A88" s="348">
        <v>0</v>
      </c>
      <c r="B88" s="548" t="s">
        <v>894</v>
      </c>
      <c r="C88" s="350">
        <v>0</v>
      </c>
      <c r="D88" s="350">
        <v>0</v>
      </c>
      <c r="E88" s="350">
        <v>0</v>
      </c>
      <c r="F88" s="354">
        <v>0</v>
      </c>
      <c r="G88" s="354">
        <v>0</v>
      </c>
      <c r="H88" s="354">
        <v>0</v>
      </c>
      <c r="I88" s="354">
        <v>0</v>
      </c>
      <c r="J88" s="354">
        <v>0</v>
      </c>
      <c r="K88" s="354">
        <v>0</v>
      </c>
      <c r="L88" s="111" t="s">
        <v>1064</v>
      </c>
    </row>
    <row r="89" spans="1:12" ht="47.25" x14ac:dyDescent="0.25">
      <c r="A89" s="348">
        <v>0</v>
      </c>
      <c r="B89" s="548" t="s">
        <v>895</v>
      </c>
      <c r="C89" s="350">
        <v>0</v>
      </c>
      <c r="D89" s="350">
        <v>0</v>
      </c>
      <c r="E89" s="350">
        <v>0</v>
      </c>
      <c r="F89" s="354">
        <v>0</v>
      </c>
      <c r="G89" s="354">
        <v>0</v>
      </c>
      <c r="H89" s="354">
        <v>0</v>
      </c>
      <c r="I89" s="354">
        <v>0</v>
      </c>
      <c r="J89" s="354">
        <v>0</v>
      </c>
      <c r="K89" s="354">
        <v>0</v>
      </c>
      <c r="L89" s="111" t="s">
        <v>1064</v>
      </c>
    </row>
    <row r="90" spans="1:12" ht="47.25" x14ac:dyDescent="0.25">
      <c r="A90" s="348">
        <v>0</v>
      </c>
      <c r="B90" s="548" t="s">
        <v>896</v>
      </c>
      <c r="C90" s="350">
        <v>0</v>
      </c>
      <c r="D90" s="350">
        <v>0</v>
      </c>
      <c r="E90" s="350">
        <v>0</v>
      </c>
      <c r="F90" s="354">
        <v>0</v>
      </c>
      <c r="G90" s="354">
        <v>0</v>
      </c>
      <c r="H90" s="354">
        <v>0</v>
      </c>
      <c r="I90" s="354">
        <v>0</v>
      </c>
      <c r="J90" s="354">
        <v>0</v>
      </c>
      <c r="K90" s="354">
        <v>0</v>
      </c>
      <c r="L90" s="111" t="s">
        <v>1064</v>
      </c>
    </row>
    <row r="91" spans="1:12" ht="15.75" x14ac:dyDescent="0.25">
      <c r="A91" s="348">
        <v>0</v>
      </c>
      <c r="B91" s="548" t="s">
        <v>897</v>
      </c>
      <c r="C91" s="350">
        <v>0</v>
      </c>
      <c r="D91" s="350">
        <v>0</v>
      </c>
      <c r="E91" s="350">
        <v>0</v>
      </c>
      <c r="F91" s="354">
        <v>0</v>
      </c>
      <c r="G91" s="354">
        <v>0</v>
      </c>
      <c r="H91" s="354">
        <v>0</v>
      </c>
      <c r="I91" s="354">
        <v>0</v>
      </c>
      <c r="J91" s="354">
        <v>0</v>
      </c>
      <c r="K91" s="354">
        <v>0</v>
      </c>
      <c r="L91" s="111" t="s">
        <v>1064</v>
      </c>
    </row>
    <row r="92" spans="1:12" ht="31.5" x14ac:dyDescent="0.25">
      <c r="A92" s="348">
        <v>0</v>
      </c>
      <c r="B92" s="548" t="s">
        <v>898</v>
      </c>
      <c r="C92" s="350">
        <v>0</v>
      </c>
      <c r="D92" s="350">
        <v>0</v>
      </c>
      <c r="E92" s="350">
        <v>0</v>
      </c>
      <c r="F92" s="354">
        <v>0</v>
      </c>
      <c r="G92" s="354">
        <v>0</v>
      </c>
      <c r="H92" s="354">
        <v>0</v>
      </c>
      <c r="I92" s="354">
        <v>0</v>
      </c>
      <c r="J92" s="354">
        <v>0</v>
      </c>
      <c r="K92" s="354">
        <v>0</v>
      </c>
      <c r="L92" s="111" t="s">
        <v>1064</v>
      </c>
    </row>
    <row r="93" spans="1:12" ht="31.5" x14ac:dyDescent="0.25">
      <c r="A93" s="348">
        <v>0</v>
      </c>
      <c r="B93" s="548" t="s">
        <v>899</v>
      </c>
      <c r="C93" s="350">
        <v>0</v>
      </c>
      <c r="D93" s="350">
        <v>0</v>
      </c>
      <c r="E93" s="350">
        <v>0</v>
      </c>
      <c r="F93" s="354">
        <v>0</v>
      </c>
      <c r="G93" s="354">
        <v>0</v>
      </c>
      <c r="H93" s="354">
        <v>0</v>
      </c>
      <c r="I93" s="354">
        <v>0</v>
      </c>
      <c r="J93" s="354">
        <v>0</v>
      </c>
      <c r="K93" s="354">
        <v>0</v>
      </c>
      <c r="L93" s="111" t="s">
        <v>1064</v>
      </c>
    </row>
    <row r="94" spans="1:12" ht="31.5" x14ac:dyDescent="0.25">
      <c r="A94" s="348">
        <v>0</v>
      </c>
      <c r="B94" s="548" t="s">
        <v>900</v>
      </c>
      <c r="C94" s="350">
        <v>0</v>
      </c>
      <c r="D94" s="350">
        <v>0</v>
      </c>
      <c r="E94" s="350">
        <v>0</v>
      </c>
      <c r="F94" s="354">
        <v>0</v>
      </c>
      <c r="G94" s="354">
        <v>0</v>
      </c>
      <c r="H94" s="354">
        <v>0</v>
      </c>
      <c r="I94" s="354">
        <v>0</v>
      </c>
      <c r="J94" s="354">
        <v>0</v>
      </c>
      <c r="K94" s="354">
        <v>0</v>
      </c>
      <c r="L94" s="111" t="s">
        <v>1064</v>
      </c>
    </row>
    <row r="95" spans="1:12" ht="31.5" x14ac:dyDescent="0.25">
      <c r="A95" s="348">
        <v>0</v>
      </c>
      <c r="B95" s="548" t="s">
        <v>901</v>
      </c>
      <c r="C95" s="350">
        <v>0</v>
      </c>
      <c r="D95" s="350">
        <v>0</v>
      </c>
      <c r="E95" s="350">
        <v>0</v>
      </c>
      <c r="F95" s="354">
        <v>0</v>
      </c>
      <c r="G95" s="354">
        <v>0</v>
      </c>
      <c r="H95" s="354">
        <v>0</v>
      </c>
      <c r="I95" s="354">
        <v>0</v>
      </c>
      <c r="J95" s="354">
        <v>0</v>
      </c>
      <c r="K95" s="354">
        <v>0</v>
      </c>
      <c r="L95" s="111" t="s">
        <v>1064</v>
      </c>
    </row>
    <row r="96" spans="1:12" ht="31.5" x14ac:dyDescent="0.25">
      <c r="A96" s="348">
        <v>0</v>
      </c>
      <c r="B96" s="548" t="s">
        <v>902</v>
      </c>
      <c r="C96" s="350">
        <v>0</v>
      </c>
      <c r="D96" s="350">
        <v>0</v>
      </c>
      <c r="E96" s="350">
        <v>0</v>
      </c>
      <c r="F96" s="354">
        <v>0</v>
      </c>
      <c r="G96" s="354">
        <v>0</v>
      </c>
      <c r="H96" s="354">
        <v>0</v>
      </c>
      <c r="I96" s="354">
        <v>0</v>
      </c>
      <c r="J96" s="354">
        <v>0</v>
      </c>
      <c r="K96" s="354">
        <v>0</v>
      </c>
      <c r="L96" s="111" t="s">
        <v>1064</v>
      </c>
    </row>
    <row r="97" spans="1:12" ht="47.25" x14ac:dyDescent="0.25">
      <c r="A97" s="348">
        <v>0</v>
      </c>
      <c r="B97" s="548" t="s">
        <v>903</v>
      </c>
      <c r="C97" s="350">
        <v>0</v>
      </c>
      <c r="D97" s="350">
        <v>0</v>
      </c>
      <c r="E97" s="350">
        <v>0</v>
      </c>
      <c r="F97" s="354">
        <v>0</v>
      </c>
      <c r="G97" s="354">
        <v>0</v>
      </c>
      <c r="H97" s="354">
        <v>0</v>
      </c>
      <c r="I97" s="354">
        <v>0</v>
      </c>
      <c r="J97" s="354">
        <v>0</v>
      </c>
      <c r="K97" s="354">
        <v>0</v>
      </c>
      <c r="L97" s="111" t="s">
        <v>1064</v>
      </c>
    </row>
    <row r="98" spans="1:12" ht="31.5" x14ac:dyDescent="0.25">
      <c r="A98" s="348">
        <v>0</v>
      </c>
      <c r="B98" s="548" t="s">
        <v>904</v>
      </c>
      <c r="C98" s="350">
        <v>0</v>
      </c>
      <c r="D98" s="350">
        <v>0</v>
      </c>
      <c r="E98" s="350">
        <v>0</v>
      </c>
      <c r="F98" s="354">
        <v>0</v>
      </c>
      <c r="G98" s="354">
        <v>0</v>
      </c>
      <c r="H98" s="354">
        <v>0</v>
      </c>
      <c r="I98" s="354">
        <v>0</v>
      </c>
      <c r="J98" s="354">
        <v>0</v>
      </c>
      <c r="K98" s="354">
        <v>0</v>
      </c>
      <c r="L98" s="111" t="s">
        <v>1064</v>
      </c>
    </row>
    <row r="99" spans="1:12" ht="31.5" x14ac:dyDescent="0.25">
      <c r="A99" s="348">
        <v>0</v>
      </c>
      <c r="B99" s="548" t="s">
        <v>905</v>
      </c>
      <c r="C99" s="350">
        <v>0</v>
      </c>
      <c r="D99" s="350">
        <v>0</v>
      </c>
      <c r="E99" s="350">
        <v>0</v>
      </c>
      <c r="F99" s="354">
        <v>0</v>
      </c>
      <c r="G99" s="354">
        <v>0</v>
      </c>
      <c r="H99" s="354">
        <v>0</v>
      </c>
      <c r="I99" s="354">
        <v>0</v>
      </c>
      <c r="J99" s="354">
        <v>0</v>
      </c>
      <c r="K99" s="354">
        <v>0</v>
      </c>
      <c r="L99" s="111" t="s">
        <v>1064</v>
      </c>
    </row>
    <row r="100" spans="1:12" ht="47.25" x14ac:dyDescent="0.25">
      <c r="A100" s="348">
        <v>0</v>
      </c>
      <c r="B100" s="548" t="s">
        <v>906</v>
      </c>
      <c r="C100" s="350">
        <v>0</v>
      </c>
      <c r="D100" s="350">
        <v>0</v>
      </c>
      <c r="E100" s="350">
        <v>0</v>
      </c>
      <c r="F100" s="354">
        <v>0</v>
      </c>
      <c r="G100" s="354">
        <v>0</v>
      </c>
      <c r="H100" s="354">
        <v>0</v>
      </c>
      <c r="I100" s="354">
        <v>0</v>
      </c>
      <c r="J100" s="354">
        <v>0</v>
      </c>
      <c r="K100" s="354">
        <v>0</v>
      </c>
      <c r="L100" s="111" t="s">
        <v>1064</v>
      </c>
    </row>
    <row r="101" spans="1:12" ht="15.75" x14ac:dyDescent="0.25">
      <c r="A101" s="348">
        <v>0</v>
      </c>
      <c r="B101" s="548" t="s">
        <v>907</v>
      </c>
      <c r="C101" s="350">
        <v>0</v>
      </c>
      <c r="D101" s="350">
        <v>0</v>
      </c>
      <c r="E101" s="350">
        <v>0</v>
      </c>
      <c r="F101" s="354">
        <v>0</v>
      </c>
      <c r="G101" s="354">
        <v>0</v>
      </c>
      <c r="H101" s="354">
        <v>0</v>
      </c>
      <c r="I101" s="354">
        <v>0</v>
      </c>
      <c r="J101" s="354">
        <v>0</v>
      </c>
      <c r="K101" s="354">
        <v>0</v>
      </c>
      <c r="L101" s="111" t="s">
        <v>1064</v>
      </c>
    </row>
    <row r="102" spans="1:12" ht="31.5" x14ac:dyDescent="0.25">
      <c r="A102" s="348">
        <v>0</v>
      </c>
      <c r="B102" s="548" t="s">
        <v>908</v>
      </c>
      <c r="C102" s="350">
        <v>0</v>
      </c>
      <c r="D102" s="350">
        <v>0</v>
      </c>
      <c r="E102" s="350">
        <v>0</v>
      </c>
      <c r="F102" s="354">
        <v>0</v>
      </c>
      <c r="G102" s="354">
        <v>0</v>
      </c>
      <c r="H102" s="354">
        <v>0</v>
      </c>
      <c r="I102" s="354">
        <v>0</v>
      </c>
      <c r="J102" s="354">
        <v>0</v>
      </c>
      <c r="K102" s="354">
        <v>0</v>
      </c>
      <c r="L102" s="111" t="s">
        <v>1064</v>
      </c>
    </row>
    <row r="103" spans="1:12" ht="31.5" x14ac:dyDescent="0.25">
      <c r="A103" s="348">
        <v>0</v>
      </c>
      <c r="B103" s="548" t="s">
        <v>909</v>
      </c>
      <c r="C103" s="350">
        <v>0</v>
      </c>
      <c r="D103" s="350">
        <v>0</v>
      </c>
      <c r="E103" s="350">
        <v>0</v>
      </c>
      <c r="F103" s="354">
        <v>0</v>
      </c>
      <c r="G103" s="354">
        <v>0</v>
      </c>
      <c r="H103" s="354">
        <v>0</v>
      </c>
      <c r="I103" s="354">
        <v>0</v>
      </c>
      <c r="J103" s="354">
        <v>0</v>
      </c>
      <c r="K103" s="354">
        <v>0</v>
      </c>
      <c r="L103" s="111" t="s">
        <v>1064</v>
      </c>
    </row>
    <row r="104" spans="1:12" ht="31.5" x14ac:dyDescent="0.25">
      <c r="A104" s="348">
        <v>0</v>
      </c>
      <c r="B104" s="548" t="s">
        <v>803</v>
      </c>
      <c r="C104" s="350">
        <v>0</v>
      </c>
      <c r="D104" s="350">
        <v>0</v>
      </c>
      <c r="E104" s="350">
        <v>0</v>
      </c>
      <c r="F104" s="354">
        <v>0</v>
      </c>
      <c r="G104" s="354">
        <v>0</v>
      </c>
      <c r="H104" s="354">
        <v>0</v>
      </c>
      <c r="I104" s="354">
        <v>0</v>
      </c>
      <c r="J104" s="354">
        <v>0</v>
      </c>
      <c r="K104" s="354">
        <v>0</v>
      </c>
      <c r="L104" s="111" t="s">
        <v>1064</v>
      </c>
    </row>
    <row r="105" spans="1:12" ht="31.5" x14ac:dyDescent="0.25">
      <c r="A105" s="348">
        <v>0</v>
      </c>
      <c r="B105" s="548" t="s">
        <v>721</v>
      </c>
      <c r="C105" s="350">
        <v>0</v>
      </c>
      <c r="D105" s="350">
        <v>0</v>
      </c>
      <c r="E105" s="350">
        <v>0</v>
      </c>
      <c r="F105" s="354">
        <v>0</v>
      </c>
      <c r="G105" s="354">
        <v>0</v>
      </c>
      <c r="H105" s="354">
        <v>0</v>
      </c>
      <c r="I105" s="354">
        <v>0</v>
      </c>
      <c r="J105" s="354">
        <v>0</v>
      </c>
      <c r="K105" s="354">
        <v>0</v>
      </c>
      <c r="L105" s="111" t="s">
        <v>1064</v>
      </c>
    </row>
    <row r="106" spans="1:12" ht="31.5" x14ac:dyDescent="0.25">
      <c r="A106" s="348">
        <v>0</v>
      </c>
      <c r="B106" s="548" t="s">
        <v>528</v>
      </c>
      <c r="C106" s="350">
        <v>0</v>
      </c>
      <c r="D106" s="350">
        <v>0</v>
      </c>
      <c r="E106" s="350">
        <v>0</v>
      </c>
      <c r="F106" s="354">
        <v>2015</v>
      </c>
      <c r="G106" s="354">
        <v>2015</v>
      </c>
      <c r="H106" s="354" t="s">
        <v>474</v>
      </c>
      <c r="I106" s="354" t="s">
        <v>416</v>
      </c>
      <c r="J106" s="354" t="s">
        <v>416</v>
      </c>
      <c r="K106" s="354" t="s">
        <v>416</v>
      </c>
      <c r="L106" s="111" t="s">
        <v>415</v>
      </c>
    </row>
    <row r="107" spans="1:12" ht="31.5" x14ac:dyDescent="0.25">
      <c r="A107" s="348">
        <v>0</v>
      </c>
      <c r="B107" s="548" t="s">
        <v>531</v>
      </c>
      <c r="C107" s="350">
        <v>0</v>
      </c>
      <c r="D107" s="350">
        <v>0</v>
      </c>
      <c r="E107" s="350">
        <v>0</v>
      </c>
      <c r="F107" s="354">
        <v>2015</v>
      </c>
      <c r="G107" s="354">
        <v>2016</v>
      </c>
      <c r="H107" s="354" t="s">
        <v>476</v>
      </c>
      <c r="I107" s="354" t="s">
        <v>477</v>
      </c>
      <c r="J107" s="354" t="s">
        <v>477</v>
      </c>
      <c r="K107" s="354" t="s">
        <v>477</v>
      </c>
      <c r="L107" s="111" t="s">
        <v>1065</v>
      </c>
    </row>
    <row r="108" spans="1:12" ht="15.75" x14ac:dyDescent="0.25">
      <c r="A108" s="348">
        <v>0</v>
      </c>
      <c r="B108" s="548" t="s">
        <v>796</v>
      </c>
      <c r="C108" s="350">
        <v>0</v>
      </c>
      <c r="D108" s="350">
        <v>0</v>
      </c>
      <c r="E108" s="350">
        <v>0</v>
      </c>
      <c r="F108" s="354">
        <v>2015</v>
      </c>
      <c r="G108" s="354">
        <v>2015</v>
      </c>
      <c r="H108" s="354" t="s">
        <v>476</v>
      </c>
      <c r="I108" s="354" t="s">
        <v>477</v>
      </c>
      <c r="J108" s="354" t="s">
        <v>477</v>
      </c>
      <c r="K108" s="354" t="s">
        <v>477</v>
      </c>
      <c r="L108" s="111" t="s">
        <v>415</v>
      </c>
    </row>
    <row r="109" spans="1:12" ht="47.25" x14ac:dyDescent="0.25">
      <c r="A109" s="348">
        <v>0</v>
      </c>
      <c r="B109" s="548" t="s">
        <v>797</v>
      </c>
      <c r="C109" s="350">
        <v>0</v>
      </c>
      <c r="D109" s="350">
        <v>0</v>
      </c>
      <c r="E109" s="350">
        <v>0.5</v>
      </c>
      <c r="F109" s="354">
        <v>2015</v>
      </c>
      <c r="G109" s="354">
        <v>2015</v>
      </c>
      <c r="H109" s="354" t="s">
        <v>494</v>
      </c>
      <c r="I109" s="354" t="s">
        <v>477</v>
      </c>
      <c r="J109" s="354" t="s">
        <v>477</v>
      </c>
      <c r="K109" s="354" t="s">
        <v>477</v>
      </c>
      <c r="L109" s="111" t="s">
        <v>1065</v>
      </c>
    </row>
    <row r="110" spans="1:12" ht="31.5" x14ac:dyDescent="0.25">
      <c r="A110" s="348">
        <v>0</v>
      </c>
      <c r="B110" s="548" t="s">
        <v>532</v>
      </c>
      <c r="C110" s="350">
        <v>0.4</v>
      </c>
      <c r="D110" s="350">
        <v>0</v>
      </c>
      <c r="E110" s="350">
        <v>6.6</v>
      </c>
      <c r="F110" s="354">
        <v>2015</v>
      </c>
      <c r="G110" s="354">
        <v>2016</v>
      </c>
      <c r="H110" s="354" t="s">
        <v>494</v>
      </c>
      <c r="I110" s="354" t="s">
        <v>477</v>
      </c>
      <c r="J110" s="354" t="s">
        <v>477</v>
      </c>
      <c r="K110" s="354" t="s">
        <v>477</v>
      </c>
      <c r="L110" s="111" t="s">
        <v>1065</v>
      </c>
    </row>
    <row r="111" spans="1:12" ht="47.25" x14ac:dyDescent="0.25">
      <c r="A111" s="348">
        <v>0</v>
      </c>
      <c r="B111" s="548" t="s">
        <v>533</v>
      </c>
      <c r="C111" s="350">
        <v>0</v>
      </c>
      <c r="D111" s="350">
        <v>0</v>
      </c>
      <c r="E111" s="350">
        <v>0</v>
      </c>
      <c r="F111" s="354">
        <v>2015</v>
      </c>
      <c r="G111" s="354">
        <v>2016</v>
      </c>
      <c r="H111" s="354" t="s">
        <v>476</v>
      </c>
      <c r="I111" s="354" t="s">
        <v>477</v>
      </c>
      <c r="J111" s="354" t="s">
        <v>477</v>
      </c>
      <c r="K111" s="354" t="s">
        <v>477</v>
      </c>
      <c r="L111" s="111" t="s">
        <v>1065</v>
      </c>
    </row>
    <row r="112" spans="1:12" ht="31.5" x14ac:dyDescent="0.25">
      <c r="A112" s="348">
        <v>0</v>
      </c>
      <c r="B112" s="548" t="s">
        <v>535</v>
      </c>
      <c r="C112" s="350">
        <v>0</v>
      </c>
      <c r="D112" s="350">
        <v>0</v>
      </c>
      <c r="E112" s="350">
        <v>0</v>
      </c>
      <c r="F112" s="354">
        <v>2015</v>
      </c>
      <c r="G112" s="354">
        <v>2016</v>
      </c>
      <c r="H112" s="354" t="s">
        <v>494</v>
      </c>
      <c r="I112" s="354" t="s">
        <v>477</v>
      </c>
      <c r="J112" s="354" t="s">
        <v>477</v>
      </c>
      <c r="K112" s="354" t="s">
        <v>477</v>
      </c>
      <c r="L112" s="111" t="s">
        <v>1065</v>
      </c>
    </row>
    <row r="113" spans="1:12" ht="31.5" x14ac:dyDescent="0.25">
      <c r="A113" s="348">
        <v>0</v>
      </c>
      <c r="B113" s="548" t="s">
        <v>536</v>
      </c>
      <c r="C113" s="350">
        <v>0</v>
      </c>
      <c r="D113" s="350">
        <v>0</v>
      </c>
      <c r="E113" s="350">
        <v>0</v>
      </c>
      <c r="F113" s="354">
        <v>2015</v>
      </c>
      <c r="G113" s="354">
        <v>2016</v>
      </c>
      <c r="H113" s="354" t="s">
        <v>474</v>
      </c>
      <c r="I113" s="354" t="s">
        <v>477</v>
      </c>
      <c r="J113" s="354" t="s">
        <v>477</v>
      </c>
      <c r="K113" s="354" t="s">
        <v>477</v>
      </c>
      <c r="L113" s="111" t="s">
        <v>1065</v>
      </c>
    </row>
    <row r="114" spans="1:12" ht="15.75" x14ac:dyDescent="0.25">
      <c r="A114" s="348">
        <v>0</v>
      </c>
      <c r="B114" s="548" t="s">
        <v>537</v>
      </c>
      <c r="C114" s="350">
        <v>80</v>
      </c>
      <c r="D114" s="350">
        <v>0</v>
      </c>
      <c r="E114" s="350">
        <v>0</v>
      </c>
      <c r="F114" s="354">
        <v>2015</v>
      </c>
      <c r="G114" s="354">
        <v>2024</v>
      </c>
      <c r="H114" s="354" t="s">
        <v>476</v>
      </c>
      <c r="I114" s="354" t="s">
        <v>477</v>
      </c>
      <c r="J114" s="354" t="s">
        <v>477</v>
      </c>
      <c r="K114" s="354" t="s">
        <v>477</v>
      </c>
      <c r="L114" s="111" t="s">
        <v>1065</v>
      </c>
    </row>
    <row r="115" spans="1:12" ht="31.5" x14ac:dyDescent="0.25">
      <c r="A115" s="348">
        <v>0</v>
      </c>
      <c r="B115" s="548" t="s">
        <v>538</v>
      </c>
      <c r="C115" s="350">
        <v>0</v>
      </c>
      <c r="D115" s="350">
        <v>0</v>
      </c>
      <c r="E115" s="350">
        <v>0</v>
      </c>
      <c r="F115" s="354">
        <v>2014</v>
      </c>
      <c r="G115" s="354">
        <v>2015</v>
      </c>
      <c r="H115" s="354" t="s">
        <v>474</v>
      </c>
      <c r="I115" s="354" t="s">
        <v>477</v>
      </c>
      <c r="J115" s="354" t="s">
        <v>477</v>
      </c>
      <c r="K115" s="354" t="s">
        <v>477</v>
      </c>
      <c r="L115" s="111" t="s">
        <v>1065</v>
      </c>
    </row>
    <row r="116" spans="1:12" ht="31.5" x14ac:dyDescent="0.25">
      <c r="A116" s="348">
        <v>0</v>
      </c>
      <c r="B116" s="548" t="s">
        <v>388</v>
      </c>
      <c r="C116" s="350">
        <v>0</v>
      </c>
      <c r="D116" s="350">
        <v>0</v>
      </c>
      <c r="E116" s="350">
        <v>3.972</v>
      </c>
      <c r="F116" s="354">
        <v>2013</v>
      </c>
      <c r="G116" s="354">
        <v>2015</v>
      </c>
      <c r="H116" s="354" t="s">
        <v>474</v>
      </c>
      <c r="I116" s="354" t="s">
        <v>477</v>
      </c>
      <c r="J116" s="354" t="s">
        <v>477</v>
      </c>
      <c r="K116" s="354" t="s">
        <v>477</v>
      </c>
      <c r="L116" s="111" t="s">
        <v>1065</v>
      </c>
    </row>
    <row r="117" spans="1:12" ht="31.5" x14ac:dyDescent="0.25">
      <c r="A117" s="348">
        <v>0</v>
      </c>
      <c r="B117" s="548" t="s">
        <v>541</v>
      </c>
      <c r="C117" s="350">
        <v>0</v>
      </c>
      <c r="D117" s="350">
        <v>0</v>
      </c>
      <c r="E117" s="350">
        <v>0</v>
      </c>
      <c r="F117" s="354">
        <v>2015</v>
      </c>
      <c r="G117" s="354">
        <v>2017</v>
      </c>
      <c r="H117" s="354" t="s">
        <v>494</v>
      </c>
      <c r="I117" s="354" t="s">
        <v>416</v>
      </c>
      <c r="J117" s="354" t="s">
        <v>416</v>
      </c>
      <c r="K117" s="354" t="s">
        <v>416</v>
      </c>
      <c r="L117" s="111" t="s">
        <v>1065</v>
      </c>
    </row>
    <row r="118" spans="1:12" ht="31.5" x14ac:dyDescent="0.25">
      <c r="A118" s="348">
        <v>0</v>
      </c>
      <c r="B118" s="548" t="s">
        <v>391</v>
      </c>
      <c r="C118" s="350">
        <v>0</v>
      </c>
      <c r="D118" s="350">
        <v>0</v>
      </c>
      <c r="E118" s="350">
        <v>0</v>
      </c>
      <c r="F118" s="354">
        <v>2013</v>
      </c>
      <c r="G118" s="354">
        <v>2015</v>
      </c>
      <c r="H118" s="354" t="s">
        <v>474</v>
      </c>
      <c r="I118" s="354" t="s">
        <v>477</v>
      </c>
      <c r="J118" s="354" t="s">
        <v>477</v>
      </c>
      <c r="K118" s="354" t="s">
        <v>477</v>
      </c>
      <c r="L118" s="111" t="s">
        <v>415</v>
      </c>
    </row>
    <row r="119" spans="1:12" ht="15.75" x14ac:dyDescent="0.25">
      <c r="A119" s="348">
        <v>0</v>
      </c>
      <c r="B119" s="548" t="s">
        <v>543</v>
      </c>
      <c r="C119" s="350">
        <v>0</v>
      </c>
      <c r="D119" s="350">
        <v>0</v>
      </c>
      <c r="E119" s="350">
        <v>0</v>
      </c>
      <c r="F119" s="354">
        <v>2013</v>
      </c>
      <c r="G119" s="354">
        <v>2015</v>
      </c>
      <c r="H119" s="354" t="s">
        <v>474</v>
      </c>
      <c r="I119" s="354" t="s">
        <v>477</v>
      </c>
      <c r="J119" s="354" t="s">
        <v>477</v>
      </c>
      <c r="K119" s="354" t="s">
        <v>477</v>
      </c>
      <c r="L119" s="111" t="s">
        <v>415</v>
      </c>
    </row>
    <row r="120" spans="1:12" ht="31.5" x14ac:dyDescent="0.25">
      <c r="A120" s="348">
        <v>0</v>
      </c>
      <c r="B120" s="548" t="s">
        <v>544</v>
      </c>
      <c r="C120" s="350">
        <v>0</v>
      </c>
      <c r="D120" s="350">
        <v>0</v>
      </c>
      <c r="E120" s="350">
        <v>0</v>
      </c>
      <c r="F120" s="354">
        <v>2015</v>
      </c>
      <c r="G120" s="354">
        <v>2016</v>
      </c>
      <c r="H120" s="354" t="s">
        <v>798</v>
      </c>
      <c r="I120" s="354" t="s">
        <v>477</v>
      </c>
      <c r="J120" s="354" t="s">
        <v>477</v>
      </c>
      <c r="K120" s="354" t="s">
        <v>477</v>
      </c>
      <c r="L120" s="111" t="s">
        <v>1065</v>
      </c>
    </row>
    <row r="121" spans="1:12" ht="31.5" x14ac:dyDescent="0.25">
      <c r="A121" s="348">
        <v>0</v>
      </c>
      <c r="B121" s="548" t="s">
        <v>547</v>
      </c>
      <c r="C121" s="350">
        <v>50</v>
      </c>
      <c r="D121" s="350">
        <v>0</v>
      </c>
      <c r="E121" s="350">
        <v>0</v>
      </c>
      <c r="F121" s="354">
        <v>2015</v>
      </c>
      <c r="G121" s="354">
        <v>2018</v>
      </c>
      <c r="H121" s="354" t="s">
        <v>476</v>
      </c>
      <c r="I121" s="354" t="s">
        <v>416</v>
      </c>
      <c r="J121" s="354" t="s">
        <v>416</v>
      </c>
      <c r="K121" s="354" t="s">
        <v>416</v>
      </c>
      <c r="L121" s="111" t="s">
        <v>1065</v>
      </c>
    </row>
    <row r="122" spans="1:12" ht="31.5" x14ac:dyDescent="0.25">
      <c r="A122" s="348">
        <v>0</v>
      </c>
      <c r="B122" s="548" t="s">
        <v>548</v>
      </c>
      <c r="C122" s="350">
        <v>0</v>
      </c>
      <c r="D122" s="350">
        <v>0</v>
      </c>
      <c r="E122" s="350">
        <v>1.3</v>
      </c>
      <c r="F122" s="354">
        <v>2014</v>
      </c>
      <c r="G122" s="354">
        <v>2023</v>
      </c>
      <c r="H122" s="354" t="s">
        <v>474</v>
      </c>
      <c r="I122" s="354" t="s">
        <v>416</v>
      </c>
      <c r="J122" s="354" t="s">
        <v>416</v>
      </c>
      <c r="K122" s="354" t="s">
        <v>416</v>
      </c>
      <c r="L122" s="111" t="s">
        <v>415</v>
      </c>
    </row>
    <row r="123" spans="1:12" ht="15.75" x14ac:dyDescent="0.25">
      <c r="A123" s="348">
        <v>0</v>
      </c>
      <c r="B123" s="548" t="s">
        <v>799</v>
      </c>
      <c r="C123" s="350">
        <v>0</v>
      </c>
      <c r="D123" s="350">
        <v>0</v>
      </c>
      <c r="E123" s="350">
        <v>0</v>
      </c>
      <c r="F123" s="354">
        <v>2014</v>
      </c>
      <c r="G123" s="354">
        <v>2015</v>
      </c>
      <c r="H123" s="354" t="s">
        <v>474</v>
      </c>
      <c r="I123" s="354" t="s">
        <v>416</v>
      </c>
      <c r="J123" s="354" t="s">
        <v>416</v>
      </c>
      <c r="K123" s="354" t="s">
        <v>416</v>
      </c>
      <c r="L123" s="111" t="s">
        <v>415</v>
      </c>
    </row>
    <row r="124" spans="1:12" ht="31.5" x14ac:dyDescent="0.25">
      <c r="A124" s="348">
        <v>0</v>
      </c>
      <c r="B124" s="548" t="s">
        <v>549</v>
      </c>
      <c r="C124" s="350">
        <v>0</v>
      </c>
      <c r="D124" s="350">
        <v>0</v>
      </c>
      <c r="E124" s="350">
        <v>0</v>
      </c>
      <c r="F124" s="354">
        <v>2014</v>
      </c>
      <c r="G124" s="354">
        <v>2015</v>
      </c>
      <c r="H124" s="354" t="s">
        <v>474</v>
      </c>
      <c r="I124" s="354" t="s">
        <v>416</v>
      </c>
      <c r="J124" s="354" t="s">
        <v>416</v>
      </c>
      <c r="K124" s="354" t="s">
        <v>416</v>
      </c>
      <c r="L124" s="111" t="s">
        <v>415</v>
      </c>
    </row>
    <row r="125" spans="1:12" ht="47.25" x14ac:dyDescent="0.25">
      <c r="A125" s="348">
        <v>0</v>
      </c>
      <c r="B125" s="548" t="s">
        <v>550</v>
      </c>
      <c r="C125" s="350">
        <v>0</v>
      </c>
      <c r="D125" s="350">
        <v>0</v>
      </c>
      <c r="E125" s="350">
        <v>0</v>
      </c>
      <c r="F125" s="354">
        <v>2015</v>
      </c>
      <c r="G125" s="354">
        <v>2015</v>
      </c>
      <c r="H125" s="354" t="s">
        <v>474</v>
      </c>
      <c r="I125" s="354" t="s">
        <v>477</v>
      </c>
      <c r="J125" s="354" t="s">
        <v>477</v>
      </c>
      <c r="K125" s="354" t="s">
        <v>477</v>
      </c>
      <c r="L125" s="111" t="s">
        <v>415</v>
      </c>
    </row>
    <row r="126" spans="1:12" ht="31.5" x14ac:dyDescent="0.25">
      <c r="A126" s="348">
        <v>0</v>
      </c>
      <c r="B126" s="548" t="s">
        <v>539</v>
      </c>
      <c r="C126" s="350">
        <v>0</v>
      </c>
      <c r="D126" s="350">
        <v>0</v>
      </c>
      <c r="E126" s="350">
        <v>0</v>
      </c>
      <c r="F126" s="354">
        <v>2013</v>
      </c>
      <c r="G126" s="354">
        <v>2015</v>
      </c>
      <c r="H126" s="354" t="s">
        <v>474</v>
      </c>
      <c r="I126" s="354" t="s">
        <v>477</v>
      </c>
      <c r="J126" s="354" t="s">
        <v>477</v>
      </c>
      <c r="K126" s="354" t="s">
        <v>477</v>
      </c>
      <c r="L126" s="111" t="s">
        <v>415</v>
      </c>
    </row>
    <row r="127" spans="1:12" ht="31.5" x14ac:dyDescent="0.25">
      <c r="A127" s="348">
        <v>0</v>
      </c>
      <c r="B127" s="548" t="s">
        <v>800</v>
      </c>
      <c r="C127" s="350">
        <v>32</v>
      </c>
      <c r="D127" s="350">
        <v>0</v>
      </c>
      <c r="E127" s="350">
        <v>0</v>
      </c>
      <c r="F127" s="354">
        <v>2014</v>
      </c>
      <c r="G127" s="354">
        <v>2017</v>
      </c>
      <c r="H127" s="354" t="s">
        <v>474</v>
      </c>
      <c r="I127" s="354" t="s">
        <v>416</v>
      </c>
      <c r="J127" s="354" t="s">
        <v>416</v>
      </c>
      <c r="K127" s="354" t="s">
        <v>416</v>
      </c>
      <c r="L127" s="111" t="s">
        <v>1065</v>
      </c>
    </row>
    <row r="128" spans="1:12" ht="15.75" x14ac:dyDescent="0.25">
      <c r="A128" s="348">
        <v>0</v>
      </c>
      <c r="B128" s="548" t="s">
        <v>542</v>
      </c>
      <c r="C128" s="350">
        <v>0</v>
      </c>
      <c r="D128" s="350">
        <v>0</v>
      </c>
      <c r="E128" s="350">
        <v>0</v>
      </c>
      <c r="F128" s="354">
        <v>2015</v>
      </c>
      <c r="G128" s="354">
        <v>2020</v>
      </c>
      <c r="H128" s="354" t="s">
        <v>476</v>
      </c>
      <c r="I128" s="354" t="s">
        <v>416</v>
      </c>
      <c r="J128" s="354" t="s">
        <v>416</v>
      </c>
      <c r="K128" s="354" t="s">
        <v>416</v>
      </c>
      <c r="L128" s="111" t="s">
        <v>1065</v>
      </c>
    </row>
    <row r="129" spans="1:12" ht="15.75" x14ac:dyDescent="0.25">
      <c r="A129" s="348">
        <v>0</v>
      </c>
      <c r="B129" s="548" t="s">
        <v>546</v>
      </c>
      <c r="C129" s="350">
        <v>0</v>
      </c>
      <c r="D129" s="350">
        <v>0</v>
      </c>
      <c r="E129" s="350">
        <v>0</v>
      </c>
      <c r="F129" s="354">
        <v>2014</v>
      </c>
      <c r="G129" s="354">
        <v>2024</v>
      </c>
      <c r="H129" s="354" t="s">
        <v>474</v>
      </c>
      <c r="I129" s="354" t="s">
        <v>416</v>
      </c>
      <c r="J129" s="354" t="s">
        <v>416</v>
      </c>
      <c r="K129" s="354" t="s">
        <v>416</v>
      </c>
      <c r="L129" s="111" t="s">
        <v>1065</v>
      </c>
    </row>
    <row r="130" spans="1:12" ht="15.75" x14ac:dyDescent="0.25">
      <c r="A130" s="348">
        <v>0</v>
      </c>
      <c r="B130" s="548" t="s">
        <v>390</v>
      </c>
      <c r="C130" s="350">
        <v>0</v>
      </c>
      <c r="D130" s="350">
        <v>0</v>
      </c>
      <c r="E130" s="350">
        <v>0</v>
      </c>
      <c r="F130" s="354">
        <v>2014</v>
      </c>
      <c r="G130" s="354">
        <v>2015</v>
      </c>
      <c r="H130" s="354" t="s">
        <v>474</v>
      </c>
      <c r="I130" s="354" t="s">
        <v>477</v>
      </c>
      <c r="J130" s="354" t="s">
        <v>477</v>
      </c>
      <c r="K130" s="354" t="s">
        <v>477</v>
      </c>
      <c r="L130" s="111" t="s">
        <v>415</v>
      </c>
    </row>
    <row r="131" spans="1:12" ht="47.25" x14ac:dyDescent="0.25">
      <c r="A131" s="348">
        <v>0</v>
      </c>
      <c r="B131" s="548" t="s">
        <v>551</v>
      </c>
      <c r="C131" s="350">
        <v>0</v>
      </c>
      <c r="D131" s="350">
        <v>0</v>
      </c>
      <c r="E131" s="350">
        <v>0</v>
      </c>
      <c r="F131" s="354">
        <v>0</v>
      </c>
      <c r="G131" s="354">
        <v>0</v>
      </c>
      <c r="H131" s="354">
        <v>0</v>
      </c>
      <c r="I131" s="354">
        <v>0</v>
      </c>
      <c r="J131" s="354">
        <v>0</v>
      </c>
      <c r="K131" s="354">
        <v>0</v>
      </c>
      <c r="L131" s="111" t="s">
        <v>1064</v>
      </c>
    </row>
    <row r="132" spans="1:12" ht="31.5" x14ac:dyDescent="0.25">
      <c r="A132" s="348">
        <v>0</v>
      </c>
      <c r="B132" s="548" t="s">
        <v>552</v>
      </c>
      <c r="C132" s="350">
        <v>20</v>
      </c>
      <c r="D132" s="350">
        <v>0</v>
      </c>
      <c r="E132" s="350">
        <v>0</v>
      </c>
      <c r="F132" s="354">
        <v>2015</v>
      </c>
      <c r="G132" s="354">
        <v>2016</v>
      </c>
      <c r="H132" s="354" t="s">
        <v>476</v>
      </c>
      <c r="I132" s="354" t="s">
        <v>477</v>
      </c>
      <c r="J132" s="354" t="s">
        <v>477</v>
      </c>
      <c r="K132" s="354" t="s">
        <v>477</v>
      </c>
      <c r="L132" s="111" t="s">
        <v>1065</v>
      </c>
    </row>
    <row r="133" spans="1:12" ht="15.75" x14ac:dyDescent="0.25">
      <c r="A133" s="348">
        <v>0</v>
      </c>
      <c r="B133" s="548" t="s">
        <v>553</v>
      </c>
      <c r="C133" s="350">
        <v>0</v>
      </c>
      <c r="D133" s="350">
        <v>0</v>
      </c>
      <c r="E133" s="350">
        <v>0</v>
      </c>
      <c r="F133" s="354">
        <v>2015</v>
      </c>
      <c r="G133" s="354">
        <v>2015</v>
      </c>
      <c r="H133" s="354" t="s">
        <v>474</v>
      </c>
      <c r="I133" s="354" t="s">
        <v>477</v>
      </c>
      <c r="J133" s="354" t="s">
        <v>477</v>
      </c>
      <c r="K133" s="354" t="s">
        <v>477</v>
      </c>
      <c r="L133" s="111" t="s">
        <v>1065</v>
      </c>
    </row>
    <row r="134" spans="1:12" ht="15.75" x14ac:dyDescent="0.25">
      <c r="A134" s="348">
        <v>0</v>
      </c>
      <c r="B134" s="548" t="s">
        <v>554</v>
      </c>
      <c r="C134" s="350">
        <v>0</v>
      </c>
      <c r="D134" s="350">
        <v>0</v>
      </c>
      <c r="E134" s="350">
        <v>0</v>
      </c>
      <c r="F134" s="354">
        <v>2015</v>
      </c>
      <c r="G134" s="354">
        <v>2015</v>
      </c>
      <c r="H134" s="354" t="s">
        <v>476</v>
      </c>
      <c r="I134" s="354" t="s">
        <v>477</v>
      </c>
      <c r="J134" s="354" t="s">
        <v>477</v>
      </c>
      <c r="K134" s="354" t="s">
        <v>477</v>
      </c>
      <c r="L134" s="111" t="s">
        <v>1065</v>
      </c>
    </row>
    <row r="135" spans="1:12" ht="15.75" x14ac:dyDescent="0.25">
      <c r="A135" s="348">
        <v>0</v>
      </c>
      <c r="B135" s="548" t="s">
        <v>555</v>
      </c>
      <c r="C135" s="350">
        <v>12.6</v>
      </c>
      <c r="D135" s="350">
        <v>0</v>
      </c>
      <c r="E135" s="350">
        <v>0</v>
      </c>
      <c r="F135" s="354">
        <v>2013</v>
      </c>
      <c r="G135" s="354">
        <v>2015</v>
      </c>
      <c r="H135" s="354" t="s">
        <v>474</v>
      </c>
      <c r="I135" s="354" t="s">
        <v>477</v>
      </c>
      <c r="J135" s="354" t="s">
        <v>477</v>
      </c>
      <c r="K135" s="354" t="s">
        <v>477</v>
      </c>
      <c r="L135" s="111" t="s">
        <v>415</v>
      </c>
    </row>
    <row r="136" spans="1:12" ht="15.75" x14ac:dyDescent="0.25">
      <c r="A136" s="348">
        <v>0</v>
      </c>
      <c r="B136" s="548" t="s">
        <v>556</v>
      </c>
      <c r="C136" s="350">
        <v>0</v>
      </c>
      <c r="D136" s="350">
        <v>0</v>
      </c>
      <c r="E136" s="350">
        <v>0</v>
      </c>
      <c r="F136" s="354">
        <v>2015</v>
      </c>
      <c r="G136" s="354">
        <v>2015</v>
      </c>
      <c r="H136" s="354" t="s">
        <v>474</v>
      </c>
      <c r="I136" s="354" t="s">
        <v>416</v>
      </c>
      <c r="J136" s="354" t="s">
        <v>416</v>
      </c>
      <c r="K136" s="354" t="s">
        <v>416</v>
      </c>
      <c r="L136" s="111" t="s">
        <v>415</v>
      </c>
    </row>
    <row r="137" spans="1:12" ht="31.5" x14ac:dyDescent="0.25">
      <c r="A137" s="348">
        <v>0</v>
      </c>
      <c r="B137" s="548" t="s">
        <v>804</v>
      </c>
      <c r="C137" s="350">
        <v>0</v>
      </c>
      <c r="D137" s="350">
        <v>0</v>
      </c>
      <c r="E137" s="350">
        <v>0</v>
      </c>
      <c r="F137" s="354">
        <v>2015</v>
      </c>
      <c r="G137" s="354">
        <v>2015</v>
      </c>
      <c r="H137" s="354" t="s">
        <v>474</v>
      </c>
      <c r="I137" s="354" t="s">
        <v>416</v>
      </c>
      <c r="J137" s="354" t="s">
        <v>416</v>
      </c>
      <c r="K137" s="354" t="s">
        <v>416</v>
      </c>
      <c r="L137" s="111" t="s">
        <v>415</v>
      </c>
    </row>
    <row r="138" spans="1:12" ht="31.5" x14ac:dyDescent="0.25">
      <c r="A138" s="348">
        <v>0</v>
      </c>
      <c r="B138" s="548" t="s">
        <v>392</v>
      </c>
      <c r="C138" s="350">
        <v>12.6</v>
      </c>
      <c r="D138" s="350">
        <v>0</v>
      </c>
      <c r="E138" s="350">
        <v>0</v>
      </c>
      <c r="F138" s="354">
        <v>2013</v>
      </c>
      <c r="G138" s="354">
        <v>2015</v>
      </c>
      <c r="H138" s="354" t="s">
        <v>474</v>
      </c>
      <c r="I138" s="354" t="s">
        <v>477</v>
      </c>
      <c r="J138" s="354" t="s">
        <v>477</v>
      </c>
      <c r="K138" s="354" t="s">
        <v>477</v>
      </c>
      <c r="L138" s="111" t="s">
        <v>415</v>
      </c>
    </row>
    <row r="139" spans="1:12" ht="31.5" x14ac:dyDescent="0.25">
      <c r="A139" s="348">
        <v>0</v>
      </c>
      <c r="B139" s="548" t="s">
        <v>557</v>
      </c>
      <c r="C139" s="350">
        <v>0</v>
      </c>
      <c r="D139" s="350">
        <v>0</v>
      </c>
      <c r="E139" s="350">
        <v>9.9499999999999993</v>
      </c>
      <c r="F139" s="354">
        <v>2013</v>
      </c>
      <c r="G139" s="354">
        <v>2015</v>
      </c>
      <c r="H139" s="354" t="s">
        <v>474</v>
      </c>
      <c r="I139" s="354" t="s">
        <v>480</v>
      </c>
      <c r="J139" s="354" t="s">
        <v>480</v>
      </c>
      <c r="K139" s="354" t="s">
        <v>480</v>
      </c>
      <c r="L139" s="111" t="s">
        <v>415</v>
      </c>
    </row>
    <row r="140" spans="1:12" ht="31.5" x14ac:dyDescent="0.25">
      <c r="A140" s="348">
        <v>0</v>
      </c>
      <c r="B140" s="548" t="s">
        <v>558</v>
      </c>
      <c r="C140" s="350">
        <v>0</v>
      </c>
      <c r="D140" s="350">
        <v>0</v>
      </c>
      <c r="E140" s="350">
        <v>0</v>
      </c>
      <c r="F140" s="354">
        <v>2013</v>
      </c>
      <c r="G140" s="354">
        <v>2017</v>
      </c>
      <c r="H140" s="354" t="s">
        <v>381</v>
      </c>
      <c r="I140" s="354" t="s">
        <v>416</v>
      </c>
      <c r="J140" s="354" t="s">
        <v>416</v>
      </c>
      <c r="K140" s="354" t="s">
        <v>416</v>
      </c>
      <c r="L140" s="111" t="s">
        <v>415</v>
      </c>
    </row>
    <row r="141" spans="1:12" ht="31.5" x14ac:dyDescent="0.25">
      <c r="A141" s="348">
        <v>0</v>
      </c>
      <c r="B141" s="548" t="s">
        <v>559</v>
      </c>
      <c r="C141" s="350">
        <v>0</v>
      </c>
      <c r="D141" s="350">
        <v>0</v>
      </c>
      <c r="E141" s="350">
        <v>0</v>
      </c>
      <c r="F141" s="354">
        <v>2013</v>
      </c>
      <c r="G141" s="354">
        <v>2015</v>
      </c>
      <c r="H141" s="354" t="s">
        <v>474</v>
      </c>
      <c r="I141" s="354" t="s">
        <v>477</v>
      </c>
      <c r="J141" s="354" t="s">
        <v>477</v>
      </c>
      <c r="K141" s="354" t="s">
        <v>477</v>
      </c>
      <c r="L141" s="111" t="s">
        <v>415</v>
      </c>
    </row>
    <row r="142" spans="1:12" ht="31.5" x14ac:dyDescent="0.25">
      <c r="A142" s="348">
        <v>0</v>
      </c>
      <c r="B142" s="548" t="s">
        <v>560</v>
      </c>
      <c r="C142" s="350">
        <v>0</v>
      </c>
      <c r="D142" s="350">
        <v>0</v>
      </c>
      <c r="E142" s="350">
        <v>0</v>
      </c>
      <c r="F142" s="354">
        <v>2014</v>
      </c>
      <c r="G142" s="354">
        <v>2015</v>
      </c>
      <c r="H142" s="354" t="s">
        <v>474</v>
      </c>
      <c r="I142" s="354" t="s">
        <v>477</v>
      </c>
      <c r="J142" s="354" t="s">
        <v>477</v>
      </c>
      <c r="K142" s="354" t="s">
        <v>477</v>
      </c>
      <c r="L142" s="111" t="s">
        <v>415</v>
      </c>
    </row>
    <row r="143" spans="1:12" ht="31.5" x14ac:dyDescent="0.25">
      <c r="A143" s="348">
        <v>0</v>
      </c>
      <c r="B143" s="548" t="s">
        <v>561</v>
      </c>
      <c r="C143" s="350">
        <v>0</v>
      </c>
      <c r="D143" s="350">
        <v>0</v>
      </c>
      <c r="E143" s="350">
        <v>2.2999999999999998</v>
      </c>
      <c r="F143" s="354">
        <v>2015</v>
      </c>
      <c r="G143" s="354">
        <v>2016</v>
      </c>
      <c r="H143" s="354" t="s">
        <v>474</v>
      </c>
      <c r="I143" s="354" t="s">
        <v>477</v>
      </c>
      <c r="J143" s="354" t="s">
        <v>477</v>
      </c>
      <c r="K143" s="354" t="s">
        <v>477</v>
      </c>
      <c r="L143" s="111" t="s">
        <v>1065</v>
      </c>
    </row>
    <row r="144" spans="1:12" ht="15.75" x14ac:dyDescent="0.25">
      <c r="A144" s="348">
        <v>0</v>
      </c>
      <c r="B144" s="548" t="s">
        <v>479</v>
      </c>
      <c r="C144" s="350">
        <v>0</v>
      </c>
      <c r="D144" s="350">
        <v>0</v>
      </c>
      <c r="E144" s="350">
        <v>0</v>
      </c>
      <c r="F144" s="354">
        <v>2010</v>
      </c>
      <c r="G144" s="354">
        <v>2024</v>
      </c>
      <c r="H144" s="354" t="s">
        <v>480</v>
      </c>
      <c r="I144" s="354" t="s">
        <v>480</v>
      </c>
      <c r="J144" s="354" t="s">
        <v>480</v>
      </c>
      <c r="K144" s="354" t="s">
        <v>480</v>
      </c>
      <c r="L144" s="111" t="s">
        <v>415</v>
      </c>
    </row>
    <row r="145" spans="1:12" ht="31.5" x14ac:dyDescent="0.25">
      <c r="A145" s="348">
        <v>0</v>
      </c>
      <c r="B145" s="548" t="s">
        <v>805</v>
      </c>
      <c r="C145" s="350">
        <v>20</v>
      </c>
      <c r="D145" s="350">
        <v>0</v>
      </c>
      <c r="E145" s="350">
        <v>0</v>
      </c>
      <c r="F145" s="354">
        <v>2015</v>
      </c>
      <c r="G145" s="354">
        <v>2017</v>
      </c>
      <c r="H145" s="354" t="s">
        <v>474</v>
      </c>
      <c r="I145" s="354" t="s">
        <v>477</v>
      </c>
      <c r="J145" s="354" t="s">
        <v>477</v>
      </c>
      <c r="K145" s="354" t="s">
        <v>477</v>
      </c>
      <c r="L145" s="111" t="s">
        <v>415</v>
      </c>
    </row>
    <row r="146" spans="1:12" ht="31.5" x14ac:dyDescent="0.25">
      <c r="A146" s="348">
        <v>0</v>
      </c>
      <c r="B146" s="548" t="s">
        <v>911</v>
      </c>
      <c r="C146" s="350">
        <v>32</v>
      </c>
      <c r="D146" s="350">
        <v>0</v>
      </c>
      <c r="E146" s="350">
        <v>0</v>
      </c>
      <c r="F146" s="354">
        <v>2015</v>
      </c>
      <c r="G146" s="354">
        <v>2015</v>
      </c>
      <c r="H146" s="354" t="s">
        <v>381</v>
      </c>
      <c r="I146" s="354" t="s">
        <v>416</v>
      </c>
      <c r="J146" s="354" t="s">
        <v>416</v>
      </c>
      <c r="K146" s="354" t="s">
        <v>416</v>
      </c>
      <c r="L146" s="111" t="s">
        <v>1064</v>
      </c>
    </row>
    <row r="147" spans="1:12" ht="15.75" x14ac:dyDescent="0.25">
      <c r="A147" s="348">
        <v>0</v>
      </c>
      <c r="B147" s="548" t="s">
        <v>565</v>
      </c>
      <c r="C147" s="350">
        <v>0</v>
      </c>
      <c r="D147" s="350">
        <v>0</v>
      </c>
      <c r="E147" s="350">
        <v>0</v>
      </c>
      <c r="F147" s="354">
        <v>2012</v>
      </c>
      <c r="G147" s="354">
        <v>2015</v>
      </c>
      <c r="H147" s="354" t="s">
        <v>381</v>
      </c>
      <c r="I147" s="354" t="s">
        <v>381</v>
      </c>
      <c r="J147" s="354" t="s">
        <v>381</v>
      </c>
      <c r="K147" s="354" t="s">
        <v>381</v>
      </c>
      <c r="L147" s="111" t="s">
        <v>1066</v>
      </c>
    </row>
    <row r="148" spans="1:12" ht="47.25" x14ac:dyDescent="0.25">
      <c r="A148" s="348">
        <v>0</v>
      </c>
      <c r="B148" s="548" t="s">
        <v>566</v>
      </c>
      <c r="C148" s="350">
        <v>0</v>
      </c>
      <c r="D148" s="350">
        <v>0</v>
      </c>
      <c r="E148" s="350">
        <v>21.740000000000002</v>
      </c>
      <c r="F148" s="354">
        <v>2015</v>
      </c>
      <c r="G148" s="354">
        <v>2016</v>
      </c>
      <c r="H148" s="354" t="s">
        <v>480</v>
      </c>
      <c r="I148" s="354" t="s">
        <v>416</v>
      </c>
      <c r="J148" s="354" t="s">
        <v>416</v>
      </c>
      <c r="K148" s="354" t="s">
        <v>416</v>
      </c>
      <c r="L148" s="111" t="s">
        <v>1066</v>
      </c>
    </row>
    <row r="149" spans="1:12" ht="15.75" x14ac:dyDescent="0.25">
      <c r="A149" s="348">
        <v>0</v>
      </c>
      <c r="B149" s="548" t="s">
        <v>806</v>
      </c>
      <c r="C149" s="350">
        <v>0</v>
      </c>
      <c r="D149" s="350">
        <v>0</v>
      </c>
      <c r="E149" s="350">
        <v>0</v>
      </c>
      <c r="F149" s="354">
        <v>2015</v>
      </c>
      <c r="G149" s="354">
        <v>2016</v>
      </c>
      <c r="H149" s="354" t="s">
        <v>381</v>
      </c>
      <c r="I149" s="354" t="s">
        <v>416</v>
      </c>
      <c r="J149" s="354" t="s">
        <v>416</v>
      </c>
      <c r="K149" s="354" t="s">
        <v>416</v>
      </c>
      <c r="L149" s="111" t="s">
        <v>1064</v>
      </c>
    </row>
    <row r="150" spans="1:12" ht="63" x14ac:dyDescent="0.25">
      <c r="A150" s="348">
        <v>0</v>
      </c>
      <c r="B150" s="548" t="s">
        <v>912</v>
      </c>
      <c r="C150" s="350">
        <v>0</v>
      </c>
      <c r="D150" s="350">
        <v>0</v>
      </c>
      <c r="E150" s="350">
        <v>0</v>
      </c>
      <c r="F150" s="354">
        <v>0</v>
      </c>
      <c r="G150" s="354">
        <v>0</v>
      </c>
      <c r="H150" s="354">
        <v>0</v>
      </c>
      <c r="I150" s="354">
        <v>0</v>
      </c>
      <c r="J150" s="354">
        <v>0</v>
      </c>
      <c r="K150" s="354">
        <v>0</v>
      </c>
      <c r="L150" s="111" t="s">
        <v>1064</v>
      </c>
    </row>
    <row r="151" spans="1:12" ht="63" x14ac:dyDescent="0.25">
      <c r="A151" s="348">
        <v>0</v>
      </c>
      <c r="B151" s="548" t="s">
        <v>913</v>
      </c>
      <c r="C151" s="350">
        <v>0</v>
      </c>
      <c r="D151" s="350">
        <v>0</v>
      </c>
      <c r="E151" s="350">
        <v>0</v>
      </c>
      <c r="F151" s="354">
        <v>2015</v>
      </c>
      <c r="G151" s="354">
        <v>2015</v>
      </c>
      <c r="H151" s="354" t="s">
        <v>480</v>
      </c>
      <c r="I151" s="354" t="s">
        <v>416</v>
      </c>
      <c r="J151" s="354" t="s">
        <v>416</v>
      </c>
      <c r="K151" s="354" t="s">
        <v>416</v>
      </c>
      <c r="L151" s="111" t="s">
        <v>1066</v>
      </c>
    </row>
    <row r="152" spans="1:12" ht="31.5" x14ac:dyDescent="0.25">
      <c r="A152" s="348">
        <v>0</v>
      </c>
      <c r="B152" s="548" t="s">
        <v>567</v>
      </c>
      <c r="C152" s="350">
        <v>0</v>
      </c>
      <c r="D152" s="350">
        <v>0</v>
      </c>
      <c r="E152" s="350">
        <v>20</v>
      </c>
      <c r="F152" s="354">
        <v>2015</v>
      </c>
      <c r="G152" s="354">
        <v>2016</v>
      </c>
      <c r="H152" s="354" t="s">
        <v>480</v>
      </c>
      <c r="I152" s="354" t="s">
        <v>416</v>
      </c>
      <c r="J152" s="354" t="s">
        <v>416</v>
      </c>
      <c r="K152" s="354" t="s">
        <v>416</v>
      </c>
      <c r="L152" s="111" t="s">
        <v>1064</v>
      </c>
    </row>
    <row r="153" spans="1:12" ht="31.5" x14ac:dyDescent="0.25">
      <c r="A153" s="348">
        <v>0</v>
      </c>
      <c r="B153" s="548" t="s">
        <v>568</v>
      </c>
      <c r="C153" s="350">
        <v>0</v>
      </c>
      <c r="D153" s="350">
        <v>0</v>
      </c>
      <c r="E153" s="350">
        <v>0</v>
      </c>
      <c r="F153" s="354">
        <v>2015</v>
      </c>
      <c r="G153" s="354">
        <v>2015</v>
      </c>
      <c r="H153" s="354" t="s">
        <v>381</v>
      </c>
      <c r="I153" s="354" t="s">
        <v>416</v>
      </c>
      <c r="J153" s="354" t="s">
        <v>416</v>
      </c>
      <c r="K153" s="354" t="s">
        <v>416</v>
      </c>
      <c r="L153" s="111" t="s">
        <v>1064</v>
      </c>
    </row>
    <row r="154" spans="1:12" ht="47.25" x14ac:dyDescent="0.25">
      <c r="A154" s="348">
        <v>0</v>
      </c>
      <c r="B154" s="548" t="s">
        <v>807</v>
      </c>
      <c r="C154" s="350">
        <v>0</v>
      </c>
      <c r="D154" s="350">
        <v>0</v>
      </c>
      <c r="E154" s="350">
        <v>0</v>
      </c>
      <c r="F154" s="354">
        <v>2015</v>
      </c>
      <c r="G154" s="354">
        <v>2015</v>
      </c>
      <c r="H154" s="354" t="s">
        <v>381</v>
      </c>
      <c r="I154" s="354" t="s">
        <v>416</v>
      </c>
      <c r="J154" s="354" t="s">
        <v>416</v>
      </c>
      <c r="K154" s="354" t="s">
        <v>416</v>
      </c>
      <c r="L154" s="111" t="s">
        <v>1064</v>
      </c>
    </row>
    <row r="155" spans="1:12" ht="15.75" x14ac:dyDescent="0.25">
      <c r="A155" s="348">
        <v>0</v>
      </c>
      <c r="B155" s="548" t="s">
        <v>723</v>
      </c>
      <c r="C155" s="350">
        <v>0</v>
      </c>
      <c r="D155" s="350">
        <v>0</v>
      </c>
      <c r="E155" s="350">
        <v>0</v>
      </c>
      <c r="F155" s="354">
        <v>2014</v>
      </c>
      <c r="G155" s="354">
        <v>2014</v>
      </c>
      <c r="H155" s="354" t="s">
        <v>381</v>
      </c>
      <c r="I155" s="354" t="s">
        <v>416</v>
      </c>
      <c r="J155" s="354" t="s">
        <v>416</v>
      </c>
      <c r="K155" s="354" t="s">
        <v>416</v>
      </c>
      <c r="L155" s="111" t="s">
        <v>1064</v>
      </c>
    </row>
    <row r="156" spans="1:12" ht="31.5" x14ac:dyDescent="0.25">
      <c r="A156" s="348">
        <v>0</v>
      </c>
      <c r="B156" s="548" t="s">
        <v>724</v>
      </c>
      <c r="C156" s="350">
        <v>0</v>
      </c>
      <c r="D156" s="350">
        <v>0</v>
      </c>
      <c r="E156" s="350">
        <v>0</v>
      </c>
      <c r="F156" s="354">
        <v>2014</v>
      </c>
      <c r="G156" s="354">
        <v>2016</v>
      </c>
      <c r="H156" s="354" t="s">
        <v>381</v>
      </c>
      <c r="I156" s="354" t="s">
        <v>416</v>
      </c>
      <c r="J156" s="354" t="s">
        <v>416</v>
      </c>
      <c r="K156" s="354" t="s">
        <v>416</v>
      </c>
      <c r="L156" s="111" t="s">
        <v>1064</v>
      </c>
    </row>
    <row r="157" spans="1:12" ht="31.5" x14ac:dyDescent="0.25">
      <c r="A157" s="348">
        <v>0</v>
      </c>
      <c r="B157" s="548" t="s">
        <v>725</v>
      </c>
      <c r="C157" s="350">
        <v>0</v>
      </c>
      <c r="D157" s="350">
        <v>0</v>
      </c>
      <c r="E157" s="350">
        <v>0</v>
      </c>
      <c r="F157" s="354">
        <v>2015</v>
      </c>
      <c r="G157" s="354">
        <v>2015</v>
      </c>
      <c r="H157" s="354" t="s">
        <v>381</v>
      </c>
      <c r="I157" s="354" t="s">
        <v>416</v>
      </c>
      <c r="J157" s="354" t="s">
        <v>416</v>
      </c>
      <c r="K157" s="354" t="s">
        <v>416</v>
      </c>
      <c r="L157" s="111" t="s">
        <v>1064</v>
      </c>
    </row>
    <row r="158" spans="1:12" ht="15.75" x14ac:dyDescent="0.25">
      <c r="A158" s="348">
        <v>0</v>
      </c>
      <c r="B158" s="548" t="s">
        <v>808</v>
      </c>
      <c r="C158" s="350">
        <v>0</v>
      </c>
      <c r="D158" s="350">
        <v>0</v>
      </c>
      <c r="E158" s="350">
        <v>0</v>
      </c>
      <c r="F158" s="354">
        <v>2015</v>
      </c>
      <c r="G158" s="354">
        <v>2015</v>
      </c>
      <c r="H158" s="354" t="s">
        <v>381</v>
      </c>
      <c r="I158" s="354" t="s">
        <v>416</v>
      </c>
      <c r="J158" s="354" t="s">
        <v>416</v>
      </c>
      <c r="K158" s="354" t="s">
        <v>416</v>
      </c>
      <c r="L158" s="111" t="s">
        <v>1064</v>
      </c>
    </row>
    <row r="159" spans="1:12" ht="47.25" x14ac:dyDescent="0.25">
      <c r="A159" s="348">
        <v>0</v>
      </c>
      <c r="B159" s="548" t="s">
        <v>914</v>
      </c>
      <c r="C159" s="350">
        <v>0</v>
      </c>
      <c r="D159" s="350">
        <v>0</v>
      </c>
      <c r="E159" s="350">
        <v>0</v>
      </c>
      <c r="F159" s="354">
        <v>2015</v>
      </c>
      <c r="G159" s="354">
        <v>2016</v>
      </c>
      <c r="H159" s="354" t="s">
        <v>381</v>
      </c>
      <c r="I159" s="354" t="s">
        <v>416</v>
      </c>
      <c r="J159" s="354" t="s">
        <v>416</v>
      </c>
      <c r="K159" s="354" t="s">
        <v>416</v>
      </c>
      <c r="L159" s="111" t="s">
        <v>1064</v>
      </c>
    </row>
    <row r="160" spans="1:12" ht="31.5" x14ac:dyDescent="0.25">
      <c r="A160" s="348">
        <v>0</v>
      </c>
      <c r="B160" s="548" t="s">
        <v>726</v>
      </c>
      <c r="C160" s="350">
        <v>0</v>
      </c>
      <c r="D160" s="350">
        <v>0</v>
      </c>
      <c r="E160" s="350">
        <v>0</v>
      </c>
      <c r="F160" s="354">
        <v>2015</v>
      </c>
      <c r="G160" s="354">
        <v>2015</v>
      </c>
      <c r="H160" s="354" t="s">
        <v>474</v>
      </c>
      <c r="I160" s="354" t="s">
        <v>477</v>
      </c>
      <c r="J160" s="354" t="s">
        <v>477</v>
      </c>
      <c r="K160" s="354" t="s">
        <v>477</v>
      </c>
      <c r="L160" s="111" t="s">
        <v>1066</v>
      </c>
    </row>
    <row r="161" spans="1:12" ht="31.5" x14ac:dyDescent="0.25">
      <c r="A161" s="348">
        <v>0</v>
      </c>
      <c r="B161" s="548" t="s">
        <v>727</v>
      </c>
      <c r="C161" s="350">
        <v>0</v>
      </c>
      <c r="D161" s="350">
        <v>0</v>
      </c>
      <c r="E161" s="350">
        <v>0</v>
      </c>
      <c r="F161" s="354">
        <v>2014</v>
      </c>
      <c r="G161" s="354">
        <v>2014</v>
      </c>
      <c r="H161" s="354" t="s">
        <v>381</v>
      </c>
      <c r="I161" s="354" t="s">
        <v>416</v>
      </c>
      <c r="J161" s="354" t="s">
        <v>416</v>
      </c>
      <c r="K161" s="354" t="s">
        <v>416</v>
      </c>
      <c r="L161" s="111" t="s">
        <v>1064</v>
      </c>
    </row>
    <row r="162" spans="1:12" ht="31.5" x14ac:dyDescent="0.25">
      <c r="A162" s="348">
        <v>0</v>
      </c>
      <c r="B162" s="548" t="s">
        <v>728</v>
      </c>
      <c r="C162" s="350">
        <v>0</v>
      </c>
      <c r="D162" s="350">
        <v>0</v>
      </c>
      <c r="E162" s="350">
        <v>0</v>
      </c>
      <c r="F162" s="354">
        <v>2014</v>
      </c>
      <c r="G162" s="354">
        <v>2014</v>
      </c>
      <c r="H162" s="354" t="s">
        <v>381</v>
      </c>
      <c r="I162" s="354" t="s">
        <v>416</v>
      </c>
      <c r="J162" s="354" t="s">
        <v>416</v>
      </c>
      <c r="K162" s="354" t="s">
        <v>416</v>
      </c>
      <c r="L162" s="111" t="s">
        <v>1064</v>
      </c>
    </row>
    <row r="163" spans="1:12" ht="47.25" x14ac:dyDescent="0.25">
      <c r="A163" s="348">
        <v>0</v>
      </c>
      <c r="B163" s="548" t="s">
        <v>729</v>
      </c>
      <c r="C163" s="350">
        <v>0</v>
      </c>
      <c r="D163" s="350">
        <v>0</v>
      </c>
      <c r="E163" s="350">
        <v>0</v>
      </c>
      <c r="F163" s="354">
        <v>2014</v>
      </c>
      <c r="G163" s="354">
        <v>2014</v>
      </c>
      <c r="H163" s="354" t="s">
        <v>381</v>
      </c>
      <c r="I163" s="354" t="s">
        <v>416</v>
      </c>
      <c r="J163" s="354" t="s">
        <v>416</v>
      </c>
      <c r="K163" s="354" t="s">
        <v>416</v>
      </c>
      <c r="L163" s="111" t="s">
        <v>1064</v>
      </c>
    </row>
    <row r="164" spans="1:12" ht="31.5" x14ac:dyDescent="0.25">
      <c r="A164" s="348">
        <v>0</v>
      </c>
      <c r="B164" s="548" t="s">
        <v>809</v>
      </c>
      <c r="C164" s="350">
        <v>0</v>
      </c>
      <c r="D164" s="350">
        <v>0</v>
      </c>
      <c r="E164" s="350">
        <v>0</v>
      </c>
      <c r="F164" s="354">
        <v>2015</v>
      </c>
      <c r="G164" s="354">
        <v>2016</v>
      </c>
      <c r="H164" s="354" t="s">
        <v>381</v>
      </c>
      <c r="I164" s="354" t="s">
        <v>416</v>
      </c>
      <c r="J164" s="354" t="s">
        <v>416</v>
      </c>
      <c r="K164" s="354" t="s">
        <v>416</v>
      </c>
      <c r="L164" s="111" t="s">
        <v>1064</v>
      </c>
    </row>
    <row r="165" spans="1:12" ht="31.5" x14ac:dyDescent="0.25">
      <c r="A165" s="348">
        <v>0</v>
      </c>
      <c r="B165" s="548" t="s">
        <v>810</v>
      </c>
      <c r="C165" s="350">
        <v>0</v>
      </c>
      <c r="D165" s="350">
        <v>0</v>
      </c>
      <c r="E165" s="350">
        <v>0</v>
      </c>
      <c r="F165" s="354">
        <v>2015</v>
      </c>
      <c r="G165" s="354">
        <v>2016</v>
      </c>
      <c r="H165" s="354" t="s">
        <v>381</v>
      </c>
      <c r="I165" s="354" t="s">
        <v>416</v>
      </c>
      <c r="J165" s="354" t="s">
        <v>416</v>
      </c>
      <c r="K165" s="354" t="s">
        <v>416</v>
      </c>
      <c r="L165" s="111" t="s">
        <v>1064</v>
      </c>
    </row>
    <row r="166" spans="1:12" ht="47.25" x14ac:dyDescent="0.25">
      <c r="A166" s="348">
        <v>0</v>
      </c>
      <c r="B166" s="548" t="s">
        <v>569</v>
      </c>
      <c r="C166" s="350">
        <v>0</v>
      </c>
      <c r="D166" s="350">
        <v>0</v>
      </c>
      <c r="E166" s="350">
        <v>0</v>
      </c>
      <c r="F166" s="354">
        <v>2014</v>
      </c>
      <c r="G166" s="354">
        <v>2015</v>
      </c>
      <c r="H166" s="354" t="s">
        <v>494</v>
      </c>
      <c r="I166" s="354" t="s">
        <v>416</v>
      </c>
      <c r="J166" s="354" t="s">
        <v>416</v>
      </c>
      <c r="K166" s="354" t="s">
        <v>416</v>
      </c>
      <c r="L166" s="111" t="s">
        <v>1064</v>
      </c>
    </row>
    <row r="167" spans="1:12" ht="47.25" x14ac:dyDescent="0.25">
      <c r="A167" s="348">
        <v>0</v>
      </c>
      <c r="B167" s="548" t="s">
        <v>570</v>
      </c>
      <c r="C167" s="350">
        <v>0</v>
      </c>
      <c r="D167" s="350">
        <v>0</v>
      </c>
      <c r="E167" s="350">
        <v>0</v>
      </c>
      <c r="F167" s="354">
        <v>0</v>
      </c>
      <c r="G167" s="354">
        <v>0</v>
      </c>
      <c r="H167" s="354">
        <v>0</v>
      </c>
      <c r="I167" s="354">
        <v>0</v>
      </c>
      <c r="J167" s="354">
        <v>0</v>
      </c>
      <c r="K167" s="354">
        <v>0</v>
      </c>
      <c r="L167" s="111" t="s">
        <v>1064</v>
      </c>
    </row>
    <row r="168" spans="1:12" ht="47.25" x14ac:dyDescent="0.25">
      <c r="A168" s="348">
        <v>0</v>
      </c>
      <c r="B168" s="548" t="s">
        <v>730</v>
      </c>
      <c r="C168" s="350">
        <v>0</v>
      </c>
      <c r="D168" s="350">
        <v>0</v>
      </c>
      <c r="E168" s="350">
        <v>0</v>
      </c>
      <c r="F168" s="354">
        <v>0</v>
      </c>
      <c r="G168" s="354">
        <v>0</v>
      </c>
      <c r="H168" s="354">
        <v>0</v>
      </c>
      <c r="I168" s="354">
        <v>0</v>
      </c>
      <c r="J168" s="354">
        <v>0</v>
      </c>
      <c r="K168" s="354">
        <v>0</v>
      </c>
      <c r="L168" s="111" t="s">
        <v>1064</v>
      </c>
    </row>
    <row r="169" spans="1:12" ht="31.5" x14ac:dyDescent="0.25">
      <c r="A169" s="348">
        <v>0</v>
      </c>
      <c r="B169" s="548" t="s">
        <v>573</v>
      </c>
      <c r="C169" s="350">
        <v>0</v>
      </c>
      <c r="D169" s="350">
        <v>0</v>
      </c>
      <c r="E169" s="350">
        <v>0</v>
      </c>
      <c r="F169" s="354">
        <v>2014</v>
      </c>
      <c r="G169" s="354">
        <v>2015</v>
      </c>
      <c r="H169" s="354" t="s">
        <v>381</v>
      </c>
      <c r="I169" s="354" t="s">
        <v>416</v>
      </c>
      <c r="J169" s="354" t="s">
        <v>416</v>
      </c>
      <c r="K169" s="354" t="s">
        <v>416</v>
      </c>
      <c r="L169" s="111" t="s">
        <v>1064</v>
      </c>
    </row>
    <row r="170" spans="1:12" ht="63" x14ac:dyDescent="0.25">
      <c r="A170" s="348">
        <v>0</v>
      </c>
      <c r="B170" s="548" t="s">
        <v>915</v>
      </c>
      <c r="C170" s="350">
        <v>0</v>
      </c>
      <c r="D170" s="350">
        <v>0</v>
      </c>
      <c r="E170" s="350">
        <v>0</v>
      </c>
      <c r="F170" s="354">
        <v>0</v>
      </c>
      <c r="G170" s="354">
        <v>0</v>
      </c>
      <c r="H170" s="354">
        <v>0</v>
      </c>
      <c r="I170" s="354">
        <v>0</v>
      </c>
      <c r="J170" s="354">
        <v>0</v>
      </c>
      <c r="K170" s="354">
        <v>0</v>
      </c>
      <c r="L170" s="111" t="s">
        <v>1064</v>
      </c>
    </row>
    <row r="171" spans="1:12" ht="47.25" x14ac:dyDescent="0.25">
      <c r="A171" s="348">
        <v>0</v>
      </c>
      <c r="B171" s="548" t="s">
        <v>811</v>
      </c>
      <c r="C171" s="350">
        <v>0</v>
      </c>
      <c r="D171" s="350">
        <v>0</v>
      </c>
      <c r="E171" s="350">
        <v>0</v>
      </c>
      <c r="F171" s="354">
        <v>2015</v>
      </c>
      <c r="G171" s="354">
        <v>2016</v>
      </c>
      <c r="H171" s="354" t="s">
        <v>381</v>
      </c>
      <c r="I171" s="354" t="s">
        <v>416</v>
      </c>
      <c r="J171" s="354" t="s">
        <v>416</v>
      </c>
      <c r="K171" s="354" t="s">
        <v>416</v>
      </c>
      <c r="L171" s="111" t="s">
        <v>1064</v>
      </c>
    </row>
    <row r="172" spans="1:12" ht="63" x14ac:dyDescent="0.25">
      <c r="A172" s="348">
        <v>0</v>
      </c>
      <c r="B172" s="548" t="s">
        <v>916</v>
      </c>
      <c r="C172" s="350">
        <v>0</v>
      </c>
      <c r="D172" s="350">
        <v>0</v>
      </c>
      <c r="E172" s="350">
        <v>0</v>
      </c>
      <c r="F172" s="354">
        <v>2015</v>
      </c>
      <c r="G172" s="354">
        <v>2015</v>
      </c>
      <c r="H172" s="354" t="s">
        <v>381</v>
      </c>
      <c r="I172" s="354" t="s">
        <v>416</v>
      </c>
      <c r="J172" s="354" t="s">
        <v>416</v>
      </c>
      <c r="K172" s="354" t="s">
        <v>416</v>
      </c>
      <c r="L172" s="111" t="s">
        <v>1064</v>
      </c>
    </row>
    <row r="173" spans="1:12" ht="31.5" x14ac:dyDescent="0.25">
      <c r="A173" s="348">
        <v>0</v>
      </c>
      <c r="B173" s="548" t="s">
        <v>917</v>
      </c>
      <c r="C173" s="350">
        <v>0</v>
      </c>
      <c r="D173" s="350">
        <v>0</v>
      </c>
      <c r="E173" s="350">
        <v>0</v>
      </c>
      <c r="F173" s="354">
        <v>2015</v>
      </c>
      <c r="G173" s="354">
        <v>2015</v>
      </c>
      <c r="H173" s="354" t="s">
        <v>381</v>
      </c>
      <c r="I173" s="354" t="s">
        <v>416</v>
      </c>
      <c r="J173" s="354" t="s">
        <v>416</v>
      </c>
      <c r="K173" s="354" t="s">
        <v>416</v>
      </c>
      <c r="L173" s="111" t="s">
        <v>1064</v>
      </c>
    </row>
    <row r="174" spans="1:12" ht="15.75" x14ac:dyDescent="0.25">
      <c r="A174" s="348">
        <v>0</v>
      </c>
      <c r="B174" s="548" t="s">
        <v>574</v>
      </c>
      <c r="C174" s="350">
        <v>0</v>
      </c>
      <c r="D174" s="350">
        <v>0</v>
      </c>
      <c r="E174" s="350">
        <v>0</v>
      </c>
      <c r="F174" s="354">
        <v>2014</v>
      </c>
      <c r="G174" s="354">
        <v>2015</v>
      </c>
      <c r="H174" s="354" t="s">
        <v>474</v>
      </c>
      <c r="I174" s="354" t="s">
        <v>477</v>
      </c>
      <c r="J174" s="354" t="s">
        <v>477</v>
      </c>
      <c r="K174" s="354" t="s">
        <v>477</v>
      </c>
      <c r="L174" s="111" t="s">
        <v>1064</v>
      </c>
    </row>
    <row r="175" spans="1:12" ht="15.75" x14ac:dyDescent="0.25">
      <c r="A175" s="348"/>
      <c r="B175" s="548" t="s">
        <v>576</v>
      </c>
      <c r="C175" s="350">
        <v>0</v>
      </c>
      <c r="D175" s="350">
        <v>0</v>
      </c>
      <c r="E175" s="350">
        <v>0</v>
      </c>
      <c r="F175" s="354">
        <v>2015</v>
      </c>
      <c r="G175" s="354">
        <v>2015</v>
      </c>
      <c r="H175" s="354" t="s">
        <v>474</v>
      </c>
      <c r="I175" s="354" t="s">
        <v>477</v>
      </c>
      <c r="J175" s="354" t="s">
        <v>477</v>
      </c>
      <c r="K175" s="354" t="s">
        <v>477</v>
      </c>
      <c r="L175" s="111" t="s">
        <v>1065</v>
      </c>
    </row>
    <row r="176" spans="1:12" ht="15.75" x14ac:dyDescent="0.25">
      <c r="A176" s="348"/>
      <c r="B176" s="548" t="s">
        <v>577</v>
      </c>
      <c r="C176" s="350">
        <v>0</v>
      </c>
      <c r="D176" s="350">
        <v>0</v>
      </c>
      <c r="E176" s="350">
        <v>0</v>
      </c>
      <c r="F176" s="354">
        <v>2015</v>
      </c>
      <c r="G176" s="354">
        <v>2015</v>
      </c>
      <c r="H176" s="354" t="s">
        <v>474</v>
      </c>
      <c r="I176" s="354" t="s">
        <v>477</v>
      </c>
      <c r="J176" s="354" t="s">
        <v>477</v>
      </c>
      <c r="K176" s="354" t="s">
        <v>477</v>
      </c>
      <c r="L176" s="111" t="s">
        <v>1065</v>
      </c>
    </row>
    <row r="177" spans="1:12" ht="31.5" x14ac:dyDescent="0.25">
      <c r="A177" s="348"/>
      <c r="B177" s="548" t="s">
        <v>812</v>
      </c>
      <c r="C177" s="350">
        <v>0</v>
      </c>
      <c r="D177" s="350">
        <v>0</v>
      </c>
      <c r="E177" s="350">
        <v>0</v>
      </c>
      <c r="F177" s="354">
        <v>2015</v>
      </c>
      <c r="G177" s="354">
        <v>2015</v>
      </c>
      <c r="H177" s="354" t="s">
        <v>474</v>
      </c>
      <c r="I177" s="354" t="s">
        <v>416</v>
      </c>
      <c r="J177" s="354" t="s">
        <v>416</v>
      </c>
      <c r="K177" s="354" t="s">
        <v>416</v>
      </c>
      <c r="L177" s="111" t="s">
        <v>1065</v>
      </c>
    </row>
    <row r="178" spans="1:12" ht="31.5" x14ac:dyDescent="0.25">
      <c r="A178" s="348">
        <v>0</v>
      </c>
      <c r="B178" s="548" t="s">
        <v>813</v>
      </c>
      <c r="C178" s="350">
        <v>0</v>
      </c>
      <c r="D178" s="350">
        <v>0</v>
      </c>
      <c r="E178" s="350">
        <v>0</v>
      </c>
      <c r="F178" s="354">
        <v>2015</v>
      </c>
      <c r="G178" s="354">
        <v>2015</v>
      </c>
      <c r="H178" s="354" t="s">
        <v>474</v>
      </c>
      <c r="I178" s="354" t="s">
        <v>477</v>
      </c>
      <c r="J178" s="354" t="s">
        <v>477</v>
      </c>
      <c r="K178" s="354" t="s">
        <v>477</v>
      </c>
      <c r="L178" s="111" t="s">
        <v>1064</v>
      </c>
    </row>
    <row r="179" spans="1:12" ht="31.5" x14ac:dyDescent="0.25">
      <c r="A179" s="348">
        <v>0</v>
      </c>
      <c r="B179" s="548" t="s">
        <v>814</v>
      </c>
      <c r="C179" s="350">
        <v>0</v>
      </c>
      <c r="D179" s="350">
        <v>0</v>
      </c>
      <c r="E179" s="350">
        <v>0</v>
      </c>
      <c r="F179" s="354">
        <v>2015</v>
      </c>
      <c r="G179" s="354">
        <v>2015</v>
      </c>
      <c r="H179" s="354" t="s">
        <v>474</v>
      </c>
      <c r="I179" s="354" t="s">
        <v>477</v>
      </c>
      <c r="J179" s="354" t="s">
        <v>477</v>
      </c>
      <c r="K179" s="354" t="s">
        <v>477</v>
      </c>
      <c r="L179" s="111" t="s">
        <v>1064</v>
      </c>
    </row>
    <row r="180" spans="1:12" ht="31.5" x14ac:dyDescent="0.25">
      <c r="A180" s="348">
        <v>0</v>
      </c>
      <c r="B180" s="548" t="s">
        <v>534</v>
      </c>
      <c r="C180" s="350">
        <v>0</v>
      </c>
      <c r="D180" s="350">
        <v>0</v>
      </c>
      <c r="E180" s="350">
        <v>0</v>
      </c>
      <c r="F180" s="354">
        <v>2015</v>
      </c>
      <c r="G180" s="354">
        <v>2015</v>
      </c>
      <c r="H180" s="354" t="s">
        <v>474</v>
      </c>
      <c r="I180" s="354" t="s">
        <v>477</v>
      </c>
      <c r="J180" s="354" t="s">
        <v>477</v>
      </c>
      <c r="K180" s="354" t="s">
        <v>477</v>
      </c>
      <c r="L180" s="111" t="s">
        <v>1064</v>
      </c>
    </row>
    <row r="181" spans="1:12" ht="47.25" x14ac:dyDescent="0.25">
      <c r="A181" s="348"/>
      <c r="B181" s="548" t="s">
        <v>918</v>
      </c>
      <c r="C181" s="350">
        <v>0</v>
      </c>
      <c r="D181" s="350">
        <v>0</v>
      </c>
      <c r="E181" s="350">
        <v>0</v>
      </c>
      <c r="F181" s="354">
        <v>2015</v>
      </c>
      <c r="G181" s="354">
        <v>2015</v>
      </c>
      <c r="H181" s="354" t="s">
        <v>474</v>
      </c>
      <c r="I181" s="354" t="s">
        <v>477</v>
      </c>
      <c r="J181" s="354" t="s">
        <v>477</v>
      </c>
      <c r="K181" s="354" t="s">
        <v>477</v>
      </c>
      <c r="L181" s="111" t="s">
        <v>1065</v>
      </c>
    </row>
    <row r="182" spans="1:12" ht="31.5" x14ac:dyDescent="0.25">
      <c r="A182" s="348">
        <v>0</v>
      </c>
      <c r="B182" s="548" t="s">
        <v>578</v>
      </c>
      <c r="C182" s="350">
        <v>0</v>
      </c>
      <c r="D182" s="350">
        <v>0</v>
      </c>
      <c r="E182" s="350">
        <v>0</v>
      </c>
      <c r="F182" s="354">
        <v>2014</v>
      </c>
      <c r="G182" s="354">
        <v>2015</v>
      </c>
      <c r="H182" s="354" t="s">
        <v>474</v>
      </c>
      <c r="I182" s="354" t="s">
        <v>477</v>
      </c>
      <c r="J182" s="354" t="s">
        <v>477</v>
      </c>
      <c r="K182" s="354" t="s">
        <v>477</v>
      </c>
      <c r="L182" s="111" t="s">
        <v>1064</v>
      </c>
    </row>
    <row r="183" spans="1:12" ht="31.5" x14ac:dyDescent="0.25">
      <c r="A183" s="348">
        <v>0</v>
      </c>
      <c r="B183" s="548" t="s">
        <v>579</v>
      </c>
      <c r="C183" s="350">
        <v>3.8</v>
      </c>
      <c r="D183" s="350">
        <v>0</v>
      </c>
      <c r="E183" s="350">
        <v>5.3</v>
      </c>
      <c r="F183" s="354">
        <v>2015</v>
      </c>
      <c r="G183" s="354">
        <v>2015</v>
      </c>
      <c r="H183" s="354" t="s">
        <v>381</v>
      </c>
      <c r="I183" s="354" t="s">
        <v>416</v>
      </c>
      <c r="J183" s="354" t="s">
        <v>416</v>
      </c>
      <c r="K183" s="354" t="s">
        <v>416</v>
      </c>
      <c r="L183" s="111" t="s">
        <v>1064</v>
      </c>
    </row>
    <row r="184" spans="1:12" ht="31.5" x14ac:dyDescent="0.25">
      <c r="A184" s="348">
        <v>0</v>
      </c>
      <c r="B184" s="548" t="s">
        <v>731</v>
      </c>
      <c r="C184" s="350">
        <v>0</v>
      </c>
      <c r="D184" s="350">
        <v>0</v>
      </c>
      <c r="E184" s="350">
        <v>0</v>
      </c>
      <c r="F184" s="354">
        <v>2013</v>
      </c>
      <c r="G184" s="354">
        <v>2014</v>
      </c>
      <c r="H184" s="354" t="s">
        <v>381</v>
      </c>
      <c r="I184" s="354" t="s">
        <v>416</v>
      </c>
      <c r="J184" s="354" t="s">
        <v>416</v>
      </c>
      <c r="K184" s="354" t="s">
        <v>416</v>
      </c>
      <c r="L184" s="111" t="s">
        <v>1064</v>
      </c>
    </row>
    <row r="185" spans="1:12" ht="31.5" x14ac:dyDescent="0.25">
      <c r="A185" s="348">
        <v>0</v>
      </c>
      <c r="B185" s="548" t="s">
        <v>732</v>
      </c>
      <c r="C185" s="350">
        <v>0</v>
      </c>
      <c r="D185" s="350">
        <v>0</v>
      </c>
      <c r="E185" s="350">
        <v>0</v>
      </c>
      <c r="F185" s="354">
        <v>2014</v>
      </c>
      <c r="G185" s="354">
        <v>2014</v>
      </c>
      <c r="H185" s="354" t="s">
        <v>381</v>
      </c>
      <c r="I185" s="354" t="s">
        <v>416</v>
      </c>
      <c r="J185" s="354" t="s">
        <v>416</v>
      </c>
      <c r="K185" s="354" t="s">
        <v>416</v>
      </c>
      <c r="L185" s="111" t="s">
        <v>1064</v>
      </c>
    </row>
    <row r="186" spans="1:12" ht="31.5" x14ac:dyDescent="0.25">
      <c r="A186" s="348">
        <v>0</v>
      </c>
      <c r="B186" s="548" t="s">
        <v>733</v>
      </c>
      <c r="C186" s="350">
        <v>0</v>
      </c>
      <c r="D186" s="350">
        <v>0</v>
      </c>
      <c r="E186" s="350">
        <v>0</v>
      </c>
      <c r="F186" s="354">
        <v>2014</v>
      </c>
      <c r="G186" s="354">
        <v>2014</v>
      </c>
      <c r="H186" s="354" t="s">
        <v>381</v>
      </c>
      <c r="I186" s="354" t="s">
        <v>416</v>
      </c>
      <c r="J186" s="354" t="s">
        <v>416</v>
      </c>
      <c r="K186" s="354" t="s">
        <v>416</v>
      </c>
      <c r="L186" s="111" t="s">
        <v>1064</v>
      </c>
    </row>
    <row r="187" spans="1:12" ht="47.25" x14ac:dyDescent="0.25">
      <c r="A187" s="348">
        <v>0</v>
      </c>
      <c r="B187" s="548" t="s">
        <v>734</v>
      </c>
      <c r="C187" s="350">
        <v>0</v>
      </c>
      <c r="D187" s="350">
        <v>0</v>
      </c>
      <c r="E187" s="350">
        <v>0</v>
      </c>
      <c r="F187" s="354">
        <v>2014</v>
      </c>
      <c r="G187" s="354">
        <v>2014</v>
      </c>
      <c r="H187" s="354" t="s">
        <v>381</v>
      </c>
      <c r="I187" s="354" t="s">
        <v>416</v>
      </c>
      <c r="J187" s="354" t="s">
        <v>416</v>
      </c>
      <c r="K187" s="354" t="s">
        <v>416</v>
      </c>
      <c r="L187" s="111" t="s">
        <v>1064</v>
      </c>
    </row>
    <row r="188" spans="1:12" ht="31.5" x14ac:dyDescent="0.25">
      <c r="A188" s="348">
        <v>0</v>
      </c>
      <c r="B188" s="548" t="s">
        <v>735</v>
      </c>
      <c r="C188" s="350">
        <v>0</v>
      </c>
      <c r="D188" s="350">
        <v>0</v>
      </c>
      <c r="E188" s="350">
        <v>0</v>
      </c>
      <c r="F188" s="354">
        <v>2014</v>
      </c>
      <c r="G188" s="354">
        <v>2014</v>
      </c>
      <c r="H188" s="354" t="s">
        <v>381</v>
      </c>
      <c r="I188" s="354" t="s">
        <v>416</v>
      </c>
      <c r="J188" s="354" t="s">
        <v>416</v>
      </c>
      <c r="K188" s="354" t="s">
        <v>416</v>
      </c>
      <c r="L188" s="111" t="s">
        <v>1064</v>
      </c>
    </row>
    <row r="189" spans="1:12" ht="47.25" x14ac:dyDescent="0.25">
      <c r="A189" s="348">
        <v>0</v>
      </c>
      <c r="B189" s="548" t="s">
        <v>572</v>
      </c>
      <c r="C189" s="350">
        <v>0</v>
      </c>
      <c r="D189" s="350">
        <v>0</v>
      </c>
      <c r="E189" s="350">
        <v>0</v>
      </c>
      <c r="F189" s="354">
        <v>2015</v>
      </c>
      <c r="G189" s="354">
        <v>2015</v>
      </c>
      <c r="H189" s="354" t="s">
        <v>381</v>
      </c>
      <c r="I189" s="354" t="s">
        <v>416</v>
      </c>
      <c r="J189" s="354" t="s">
        <v>416</v>
      </c>
      <c r="K189" s="354" t="s">
        <v>416</v>
      </c>
      <c r="L189" s="111" t="s">
        <v>1064</v>
      </c>
    </row>
    <row r="190" spans="1:12" ht="31.5" x14ac:dyDescent="0.25">
      <c r="A190" s="348">
        <v>0</v>
      </c>
      <c r="B190" s="548" t="s">
        <v>581</v>
      </c>
      <c r="C190" s="350">
        <v>0</v>
      </c>
      <c r="D190" s="350">
        <v>0</v>
      </c>
      <c r="E190" s="350">
        <v>0</v>
      </c>
      <c r="F190" s="354">
        <v>2014</v>
      </c>
      <c r="G190" s="354">
        <v>2015</v>
      </c>
      <c r="H190" s="354" t="s">
        <v>381</v>
      </c>
      <c r="I190" s="354" t="s">
        <v>416</v>
      </c>
      <c r="J190" s="354" t="s">
        <v>416</v>
      </c>
      <c r="K190" s="354" t="s">
        <v>416</v>
      </c>
      <c r="L190" s="111" t="s">
        <v>1064</v>
      </c>
    </row>
    <row r="191" spans="1:12" ht="15.75" x14ac:dyDescent="0.25">
      <c r="A191" s="348">
        <v>0</v>
      </c>
      <c r="B191" s="548" t="s">
        <v>582</v>
      </c>
      <c r="C191" s="350">
        <v>0</v>
      </c>
      <c r="D191" s="350">
        <v>0</v>
      </c>
      <c r="E191" s="350">
        <v>0</v>
      </c>
      <c r="F191" s="354">
        <v>2014</v>
      </c>
      <c r="G191" s="354">
        <v>2015</v>
      </c>
      <c r="H191" s="354" t="s">
        <v>381</v>
      </c>
      <c r="I191" s="354" t="s">
        <v>416</v>
      </c>
      <c r="J191" s="354" t="s">
        <v>416</v>
      </c>
      <c r="K191" s="354" t="s">
        <v>416</v>
      </c>
      <c r="L191" s="111" t="s">
        <v>1064</v>
      </c>
    </row>
    <row r="192" spans="1:12" ht="31.5" x14ac:dyDescent="0.25">
      <c r="A192" s="348">
        <v>0</v>
      </c>
      <c r="B192" s="548" t="s">
        <v>583</v>
      </c>
      <c r="C192" s="350">
        <v>0</v>
      </c>
      <c r="D192" s="350">
        <v>0</v>
      </c>
      <c r="E192" s="350">
        <v>0</v>
      </c>
      <c r="F192" s="354">
        <v>2014</v>
      </c>
      <c r="G192" s="354">
        <v>2015</v>
      </c>
      <c r="H192" s="354" t="s">
        <v>381</v>
      </c>
      <c r="I192" s="354" t="s">
        <v>416</v>
      </c>
      <c r="J192" s="354" t="s">
        <v>416</v>
      </c>
      <c r="K192" s="354" t="s">
        <v>416</v>
      </c>
      <c r="L192" s="111" t="s">
        <v>1064</v>
      </c>
    </row>
    <row r="193" spans="1:12" ht="31.5" x14ac:dyDescent="0.25">
      <c r="A193" s="348">
        <v>0</v>
      </c>
      <c r="B193" s="548" t="s">
        <v>584</v>
      </c>
      <c r="C193" s="350">
        <v>0</v>
      </c>
      <c r="D193" s="350">
        <v>0</v>
      </c>
      <c r="E193" s="350">
        <v>0</v>
      </c>
      <c r="F193" s="354">
        <v>2014</v>
      </c>
      <c r="G193" s="354">
        <v>2015</v>
      </c>
      <c r="H193" s="354" t="s">
        <v>381</v>
      </c>
      <c r="I193" s="354" t="s">
        <v>416</v>
      </c>
      <c r="J193" s="354" t="s">
        <v>416</v>
      </c>
      <c r="K193" s="354" t="s">
        <v>416</v>
      </c>
      <c r="L193" s="111" t="s">
        <v>1064</v>
      </c>
    </row>
    <row r="194" spans="1:12" ht="15.75" x14ac:dyDescent="0.25">
      <c r="A194" s="348">
        <v>0</v>
      </c>
      <c r="B194" s="548" t="s">
        <v>585</v>
      </c>
      <c r="C194" s="350">
        <v>0</v>
      </c>
      <c r="D194" s="350">
        <v>0</v>
      </c>
      <c r="E194" s="350">
        <v>0</v>
      </c>
      <c r="F194" s="354">
        <v>2015</v>
      </c>
      <c r="G194" s="354">
        <v>2016</v>
      </c>
      <c r="H194" s="354" t="s">
        <v>381</v>
      </c>
      <c r="I194" s="354" t="s">
        <v>416</v>
      </c>
      <c r="J194" s="354" t="s">
        <v>416</v>
      </c>
      <c r="K194" s="354" t="s">
        <v>416</v>
      </c>
      <c r="L194" s="111" t="s">
        <v>1064</v>
      </c>
    </row>
    <row r="195" spans="1:12" ht="31.5" x14ac:dyDescent="0.25">
      <c r="A195" s="348">
        <v>0</v>
      </c>
      <c r="B195" s="548" t="s">
        <v>736</v>
      </c>
      <c r="C195" s="350">
        <v>0</v>
      </c>
      <c r="D195" s="350">
        <v>0</v>
      </c>
      <c r="E195" s="350">
        <v>0</v>
      </c>
      <c r="F195" s="354">
        <v>2015</v>
      </c>
      <c r="G195" s="354">
        <v>2015</v>
      </c>
      <c r="H195" s="354" t="s">
        <v>381</v>
      </c>
      <c r="I195" s="354" t="s">
        <v>416</v>
      </c>
      <c r="J195" s="354" t="s">
        <v>416</v>
      </c>
      <c r="K195" s="354" t="s">
        <v>416</v>
      </c>
      <c r="L195" s="111" t="s">
        <v>1064</v>
      </c>
    </row>
    <row r="196" spans="1:12" ht="47.25" x14ac:dyDescent="0.25">
      <c r="A196" s="348">
        <v>0</v>
      </c>
      <c r="B196" s="548" t="s">
        <v>737</v>
      </c>
      <c r="C196" s="350">
        <v>0</v>
      </c>
      <c r="D196" s="350">
        <v>0</v>
      </c>
      <c r="E196" s="350">
        <v>0</v>
      </c>
      <c r="F196" s="354">
        <v>2015</v>
      </c>
      <c r="G196" s="354">
        <v>2015</v>
      </c>
      <c r="H196" s="354" t="s">
        <v>381</v>
      </c>
      <c r="I196" s="354" t="s">
        <v>416</v>
      </c>
      <c r="J196" s="354" t="s">
        <v>416</v>
      </c>
      <c r="K196" s="354" t="s">
        <v>416</v>
      </c>
      <c r="L196" s="111" t="s">
        <v>1064</v>
      </c>
    </row>
    <row r="197" spans="1:12" ht="31.5" x14ac:dyDescent="0.25">
      <c r="A197" s="348">
        <v>0</v>
      </c>
      <c r="B197" s="548" t="s">
        <v>738</v>
      </c>
      <c r="C197" s="350">
        <v>0</v>
      </c>
      <c r="D197" s="350">
        <v>0</v>
      </c>
      <c r="E197" s="350">
        <v>0</v>
      </c>
      <c r="F197" s="354">
        <v>2015</v>
      </c>
      <c r="G197" s="354">
        <v>2015</v>
      </c>
      <c r="H197" s="354" t="s">
        <v>381</v>
      </c>
      <c r="I197" s="354" t="s">
        <v>416</v>
      </c>
      <c r="J197" s="354" t="s">
        <v>416</v>
      </c>
      <c r="K197" s="354" t="s">
        <v>416</v>
      </c>
      <c r="L197" s="111" t="s">
        <v>1064</v>
      </c>
    </row>
    <row r="198" spans="1:12" ht="63" x14ac:dyDescent="0.25">
      <c r="A198" s="348">
        <v>0</v>
      </c>
      <c r="B198" s="548" t="s">
        <v>815</v>
      </c>
      <c r="C198" s="350">
        <v>0</v>
      </c>
      <c r="D198" s="350">
        <v>0</v>
      </c>
      <c r="E198" s="350">
        <v>0</v>
      </c>
      <c r="F198" s="354">
        <v>2015</v>
      </c>
      <c r="G198" s="354">
        <v>2016</v>
      </c>
      <c r="H198" s="354" t="s">
        <v>381</v>
      </c>
      <c r="I198" s="354" t="s">
        <v>416</v>
      </c>
      <c r="J198" s="354" t="s">
        <v>416</v>
      </c>
      <c r="K198" s="354" t="s">
        <v>416</v>
      </c>
      <c r="L198" s="111" t="s">
        <v>1064</v>
      </c>
    </row>
    <row r="199" spans="1:12" ht="31.5" x14ac:dyDescent="0.25">
      <c r="A199" s="348">
        <v>0</v>
      </c>
      <c r="B199" s="548" t="s">
        <v>919</v>
      </c>
      <c r="C199" s="350">
        <v>0</v>
      </c>
      <c r="D199" s="350">
        <v>0</v>
      </c>
      <c r="E199" s="350">
        <v>0</v>
      </c>
      <c r="F199" s="354">
        <v>2015</v>
      </c>
      <c r="G199" s="354">
        <v>2015</v>
      </c>
      <c r="H199" s="354" t="s">
        <v>381</v>
      </c>
      <c r="I199" s="354" t="s">
        <v>416</v>
      </c>
      <c r="J199" s="354" t="s">
        <v>416</v>
      </c>
      <c r="K199" s="354" t="s">
        <v>416</v>
      </c>
      <c r="L199" s="111" t="s">
        <v>1064</v>
      </c>
    </row>
    <row r="200" spans="1:12" ht="31.5" x14ac:dyDescent="0.25">
      <c r="A200" s="348">
        <v>0</v>
      </c>
      <c r="B200" s="548" t="s">
        <v>920</v>
      </c>
      <c r="C200" s="350">
        <v>0</v>
      </c>
      <c r="D200" s="350">
        <v>0</v>
      </c>
      <c r="E200" s="350">
        <v>0</v>
      </c>
      <c r="F200" s="354">
        <v>2015</v>
      </c>
      <c r="G200" s="354">
        <v>2016</v>
      </c>
      <c r="H200" s="354" t="s">
        <v>381</v>
      </c>
      <c r="I200" s="354" t="s">
        <v>416</v>
      </c>
      <c r="J200" s="354" t="s">
        <v>416</v>
      </c>
      <c r="K200" s="354" t="s">
        <v>416</v>
      </c>
      <c r="L200" s="111" t="s">
        <v>1064</v>
      </c>
    </row>
    <row r="201" spans="1:12" ht="31.5" x14ac:dyDescent="0.25">
      <c r="A201" s="348">
        <v>0</v>
      </c>
      <c r="B201" s="548" t="s">
        <v>921</v>
      </c>
      <c r="C201" s="350">
        <v>0</v>
      </c>
      <c r="D201" s="350">
        <v>0</v>
      </c>
      <c r="E201" s="350">
        <v>0</v>
      </c>
      <c r="F201" s="354">
        <v>2015</v>
      </c>
      <c r="G201" s="354">
        <v>2016</v>
      </c>
      <c r="H201" s="354" t="s">
        <v>381</v>
      </c>
      <c r="I201" s="354" t="s">
        <v>416</v>
      </c>
      <c r="J201" s="354" t="s">
        <v>416</v>
      </c>
      <c r="K201" s="354" t="s">
        <v>416</v>
      </c>
      <c r="L201" s="111" t="s">
        <v>1064</v>
      </c>
    </row>
    <row r="202" spans="1:12" ht="31.5" x14ac:dyDescent="0.25">
      <c r="A202" s="348">
        <v>0</v>
      </c>
      <c r="B202" s="548" t="s">
        <v>386</v>
      </c>
      <c r="C202" s="350">
        <v>0</v>
      </c>
      <c r="D202" s="350">
        <v>0</v>
      </c>
      <c r="E202" s="350">
        <v>0</v>
      </c>
      <c r="F202" s="354">
        <v>2012</v>
      </c>
      <c r="G202" s="354">
        <v>2015</v>
      </c>
      <c r="H202" s="354" t="s">
        <v>474</v>
      </c>
      <c r="I202" s="354" t="s">
        <v>416</v>
      </c>
      <c r="J202" s="354" t="s">
        <v>416</v>
      </c>
      <c r="K202" s="354" t="s">
        <v>416</v>
      </c>
      <c r="L202" s="111" t="s">
        <v>1064</v>
      </c>
    </row>
    <row r="203" spans="1:12" ht="47.25" x14ac:dyDescent="0.25">
      <c r="A203" s="348">
        <v>0</v>
      </c>
      <c r="B203" s="548" t="s">
        <v>817</v>
      </c>
      <c r="C203" s="350">
        <v>0</v>
      </c>
      <c r="D203" s="350">
        <v>0</v>
      </c>
      <c r="E203" s="350">
        <v>0</v>
      </c>
      <c r="F203" s="354">
        <v>2015</v>
      </c>
      <c r="G203" s="354">
        <v>2015</v>
      </c>
      <c r="H203" s="354" t="s">
        <v>381</v>
      </c>
      <c r="I203" s="354" t="s">
        <v>416</v>
      </c>
      <c r="J203" s="354" t="s">
        <v>416</v>
      </c>
      <c r="K203" s="354" t="s">
        <v>416</v>
      </c>
      <c r="L203" s="111" t="s">
        <v>1064</v>
      </c>
    </row>
    <row r="204" spans="1:12" ht="31.5" x14ac:dyDescent="0.25">
      <c r="A204" s="348">
        <v>0</v>
      </c>
      <c r="B204" s="548" t="s">
        <v>586</v>
      </c>
      <c r="C204" s="350">
        <v>0</v>
      </c>
      <c r="D204" s="350">
        <v>0</v>
      </c>
      <c r="E204" s="350">
        <v>0</v>
      </c>
      <c r="F204" s="354">
        <v>2014</v>
      </c>
      <c r="G204" s="354">
        <v>2015</v>
      </c>
      <c r="H204" s="354" t="s">
        <v>494</v>
      </c>
      <c r="I204" s="354" t="s">
        <v>416</v>
      </c>
      <c r="J204" s="354" t="s">
        <v>416</v>
      </c>
      <c r="K204" s="354" t="s">
        <v>416</v>
      </c>
      <c r="L204" s="111" t="s">
        <v>1064</v>
      </c>
    </row>
    <row r="205" spans="1:12" ht="15.75" x14ac:dyDescent="0.25">
      <c r="A205" s="348">
        <v>0</v>
      </c>
      <c r="B205" s="548" t="s">
        <v>587</v>
      </c>
      <c r="C205" s="350">
        <v>0</v>
      </c>
      <c r="D205" s="350">
        <v>0</v>
      </c>
      <c r="E205" s="350">
        <v>0</v>
      </c>
      <c r="F205" s="354">
        <v>2014</v>
      </c>
      <c r="G205" s="354">
        <v>2015</v>
      </c>
      <c r="H205" s="354" t="s">
        <v>494</v>
      </c>
      <c r="I205" s="354" t="s">
        <v>416</v>
      </c>
      <c r="J205" s="354" t="s">
        <v>416</v>
      </c>
      <c r="K205" s="354" t="s">
        <v>416</v>
      </c>
      <c r="L205" s="111" t="s">
        <v>1064</v>
      </c>
    </row>
    <row r="206" spans="1:12" ht="31.5" x14ac:dyDescent="0.25">
      <c r="A206" s="348">
        <v>0</v>
      </c>
      <c r="B206" s="548" t="s">
        <v>588</v>
      </c>
      <c r="C206" s="350">
        <v>0</v>
      </c>
      <c r="D206" s="350">
        <v>0</v>
      </c>
      <c r="E206" s="350">
        <v>0</v>
      </c>
      <c r="F206" s="354">
        <v>2014</v>
      </c>
      <c r="G206" s="354">
        <v>2015</v>
      </c>
      <c r="H206" s="354" t="s">
        <v>381</v>
      </c>
      <c r="I206" s="354" t="s">
        <v>416</v>
      </c>
      <c r="J206" s="354" t="s">
        <v>416</v>
      </c>
      <c r="K206" s="354" t="s">
        <v>416</v>
      </c>
      <c r="L206" s="111" t="s">
        <v>1064</v>
      </c>
    </row>
    <row r="207" spans="1:12" ht="15.75" x14ac:dyDescent="0.25">
      <c r="A207" s="348">
        <v>0</v>
      </c>
      <c r="B207" s="548" t="s">
        <v>589</v>
      </c>
      <c r="C207" s="350">
        <v>0</v>
      </c>
      <c r="D207" s="350">
        <v>0</v>
      </c>
      <c r="E207" s="350">
        <v>0</v>
      </c>
      <c r="F207" s="354">
        <v>2015</v>
      </c>
      <c r="G207" s="354">
        <v>2015</v>
      </c>
      <c r="H207" s="354">
        <v>0</v>
      </c>
      <c r="I207" s="354">
        <v>0</v>
      </c>
      <c r="J207" s="354">
        <v>0</v>
      </c>
      <c r="K207" s="354">
        <v>0</v>
      </c>
      <c r="L207" s="111" t="s">
        <v>1064</v>
      </c>
    </row>
    <row r="208" spans="1:12" ht="31.5" x14ac:dyDescent="0.25">
      <c r="A208" s="348">
        <v>0</v>
      </c>
      <c r="B208" s="548" t="s">
        <v>739</v>
      </c>
      <c r="C208" s="350">
        <v>0</v>
      </c>
      <c r="D208" s="350">
        <v>0</v>
      </c>
      <c r="E208" s="350">
        <v>0</v>
      </c>
      <c r="F208" s="354">
        <v>2015</v>
      </c>
      <c r="G208" s="354">
        <v>2015</v>
      </c>
      <c r="H208" s="354" t="s">
        <v>381</v>
      </c>
      <c r="I208" s="354" t="s">
        <v>416</v>
      </c>
      <c r="J208" s="354" t="s">
        <v>416</v>
      </c>
      <c r="K208" s="354" t="s">
        <v>416</v>
      </c>
      <c r="L208" s="111" t="s">
        <v>1064</v>
      </c>
    </row>
    <row r="209" spans="1:12" ht="31.5" x14ac:dyDescent="0.25">
      <c r="A209" s="348">
        <v>0</v>
      </c>
      <c r="B209" s="548" t="s">
        <v>816</v>
      </c>
      <c r="C209" s="350">
        <v>0</v>
      </c>
      <c r="D209" s="350">
        <v>0</v>
      </c>
      <c r="E209" s="350">
        <v>0</v>
      </c>
      <c r="F209" s="354">
        <v>2015</v>
      </c>
      <c r="G209" s="354">
        <v>2015</v>
      </c>
      <c r="H209" s="354" t="s">
        <v>381</v>
      </c>
      <c r="I209" s="354" t="s">
        <v>416</v>
      </c>
      <c r="J209" s="354" t="s">
        <v>416</v>
      </c>
      <c r="K209" s="354" t="s">
        <v>416</v>
      </c>
      <c r="L209" s="111" t="s">
        <v>1064</v>
      </c>
    </row>
    <row r="210" spans="1:12" ht="31.5" x14ac:dyDescent="0.25">
      <c r="A210" s="348">
        <v>0</v>
      </c>
      <c r="B210" s="548" t="s">
        <v>922</v>
      </c>
      <c r="C210" s="350">
        <v>0</v>
      </c>
      <c r="D210" s="350">
        <v>0</v>
      </c>
      <c r="E210" s="350">
        <v>0</v>
      </c>
      <c r="F210" s="354">
        <v>2015</v>
      </c>
      <c r="G210" s="354">
        <v>2015</v>
      </c>
      <c r="H210" s="354" t="s">
        <v>381</v>
      </c>
      <c r="I210" s="354" t="s">
        <v>416</v>
      </c>
      <c r="J210" s="354" t="s">
        <v>416</v>
      </c>
      <c r="K210" s="354" t="s">
        <v>416</v>
      </c>
      <c r="L210" s="111" t="s">
        <v>1064</v>
      </c>
    </row>
    <row r="211" spans="1:12" ht="31.5" x14ac:dyDescent="0.25">
      <c r="A211" s="348">
        <v>0</v>
      </c>
      <c r="B211" s="548" t="s">
        <v>740</v>
      </c>
      <c r="C211" s="350">
        <v>0</v>
      </c>
      <c r="D211" s="350">
        <v>0</v>
      </c>
      <c r="E211" s="350">
        <v>0</v>
      </c>
      <c r="F211" s="354">
        <v>0</v>
      </c>
      <c r="G211" s="354">
        <v>0</v>
      </c>
      <c r="H211" s="354">
        <v>0</v>
      </c>
      <c r="I211" s="354">
        <v>0</v>
      </c>
      <c r="J211" s="354">
        <v>0</v>
      </c>
      <c r="K211" s="354">
        <v>0</v>
      </c>
      <c r="L211" s="111" t="s">
        <v>1064</v>
      </c>
    </row>
    <row r="212" spans="1:12" ht="31.5" x14ac:dyDescent="0.25">
      <c r="A212" s="348">
        <v>0</v>
      </c>
      <c r="B212" s="548" t="s">
        <v>741</v>
      </c>
      <c r="C212" s="350">
        <v>0</v>
      </c>
      <c r="D212" s="350">
        <v>0</v>
      </c>
      <c r="E212" s="350">
        <v>0</v>
      </c>
      <c r="F212" s="354">
        <v>0</v>
      </c>
      <c r="G212" s="354">
        <v>0</v>
      </c>
      <c r="H212" s="354">
        <v>0</v>
      </c>
      <c r="I212" s="354">
        <v>0</v>
      </c>
      <c r="J212" s="354">
        <v>0</v>
      </c>
      <c r="K212" s="354">
        <v>0</v>
      </c>
      <c r="L212" s="111" t="s">
        <v>1064</v>
      </c>
    </row>
    <row r="213" spans="1:12" ht="15.75" x14ac:dyDescent="0.25">
      <c r="A213" s="348">
        <v>0</v>
      </c>
      <c r="B213" s="548" t="s">
        <v>742</v>
      </c>
      <c r="C213" s="350">
        <v>0.1</v>
      </c>
      <c r="D213" s="350">
        <v>0</v>
      </c>
      <c r="E213" s="350">
        <v>0.11700000000000001</v>
      </c>
      <c r="F213" s="354">
        <v>2014</v>
      </c>
      <c r="G213" s="354">
        <v>2015</v>
      </c>
      <c r="H213" s="354" t="s">
        <v>480</v>
      </c>
      <c r="I213" s="354" t="s">
        <v>416</v>
      </c>
      <c r="J213" s="354" t="s">
        <v>416</v>
      </c>
      <c r="K213" s="354" t="s">
        <v>416</v>
      </c>
      <c r="L213" s="111" t="s">
        <v>1066</v>
      </c>
    </row>
    <row r="214" spans="1:12" ht="31.5" x14ac:dyDescent="0.25">
      <c r="A214" s="348">
        <v>0</v>
      </c>
      <c r="B214" s="548" t="s">
        <v>746</v>
      </c>
      <c r="C214" s="350">
        <v>0</v>
      </c>
      <c r="D214" s="350">
        <v>0</v>
      </c>
      <c r="E214" s="350">
        <v>0</v>
      </c>
      <c r="F214" s="354">
        <v>0</v>
      </c>
      <c r="G214" s="354">
        <v>0</v>
      </c>
      <c r="H214" s="354">
        <v>0</v>
      </c>
      <c r="I214" s="354">
        <v>0</v>
      </c>
      <c r="J214" s="354">
        <v>0</v>
      </c>
      <c r="K214" s="354">
        <v>0</v>
      </c>
      <c r="L214" s="111" t="s">
        <v>1064</v>
      </c>
    </row>
    <row r="215" spans="1:12" ht="31.5" x14ac:dyDescent="0.25">
      <c r="A215" s="348">
        <v>0</v>
      </c>
      <c r="B215" s="548" t="s">
        <v>818</v>
      </c>
      <c r="C215" s="350">
        <v>0</v>
      </c>
      <c r="D215" s="350">
        <v>0</v>
      </c>
      <c r="E215" s="350">
        <v>0</v>
      </c>
      <c r="F215" s="354">
        <v>0</v>
      </c>
      <c r="G215" s="354">
        <v>0</v>
      </c>
      <c r="H215" s="354">
        <v>0</v>
      </c>
      <c r="I215" s="354">
        <v>0</v>
      </c>
      <c r="J215" s="354">
        <v>0</v>
      </c>
      <c r="K215" s="354">
        <v>0</v>
      </c>
      <c r="L215" s="111" t="s">
        <v>1064</v>
      </c>
    </row>
    <row r="216" spans="1:12" ht="31.5" x14ac:dyDescent="0.25">
      <c r="A216" s="348">
        <v>0</v>
      </c>
      <c r="B216" s="548" t="s">
        <v>819</v>
      </c>
      <c r="C216" s="350">
        <v>0</v>
      </c>
      <c r="D216" s="350">
        <v>0</v>
      </c>
      <c r="E216" s="350">
        <v>0</v>
      </c>
      <c r="F216" s="354">
        <v>0</v>
      </c>
      <c r="G216" s="354">
        <v>0</v>
      </c>
      <c r="H216" s="354">
        <v>0</v>
      </c>
      <c r="I216" s="354">
        <v>0</v>
      </c>
      <c r="J216" s="354">
        <v>0</v>
      </c>
      <c r="K216" s="354">
        <v>0</v>
      </c>
      <c r="L216" s="111" t="s">
        <v>1064</v>
      </c>
    </row>
    <row r="217" spans="1:12" ht="31.5" x14ac:dyDescent="0.25">
      <c r="A217" s="348">
        <v>0</v>
      </c>
      <c r="B217" s="548" t="s">
        <v>820</v>
      </c>
      <c r="C217" s="350">
        <v>0</v>
      </c>
      <c r="D217" s="350">
        <v>0</v>
      </c>
      <c r="E217" s="350">
        <v>0</v>
      </c>
      <c r="F217" s="354">
        <v>0</v>
      </c>
      <c r="G217" s="354">
        <v>0</v>
      </c>
      <c r="H217" s="354">
        <v>0</v>
      </c>
      <c r="I217" s="354">
        <v>0</v>
      </c>
      <c r="J217" s="354">
        <v>0</v>
      </c>
      <c r="K217" s="354">
        <v>0</v>
      </c>
      <c r="L217" s="111" t="s">
        <v>1064</v>
      </c>
    </row>
    <row r="218" spans="1:12" ht="63" x14ac:dyDescent="0.25">
      <c r="A218" s="348">
        <v>0</v>
      </c>
      <c r="B218" s="548" t="s">
        <v>923</v>
      </c>
      <c r="C218" s="350">
        <v>0</v>
      </c>
      <c r="D218" s="350">
        <v>0</v>
      </c>
      <c r="E218" s="350">
        <v>0</v>
      </c>
      <c r="F218" s="354">
        <v>0</v>
      </c>
      <c r="G218" s="354">
        <v>0</v>
      </c>
      <c r="H218" s="354">
        <v>0</v>
      </c>
      <c r="I218" s="354">
        <v>0</v>
      </c>
      <c r="J218" s="354">
        <v>0</v>
      </c>
      <c r="K218" s="354">
        <v>0</v>
      </c>
      <c r="L218" s="111" t="s">
        <v>1064</v>
      </c>
    </row>
    <row r="219" spans="1:12" ht="47.25" x14ac:dyDescent="0.25">
      <c r="A219" s="348">
        <v>0</v>
      </c>
      <c r="B219" s="548" t="s">
        <v>924</v>
      </c>
      <c r="C219" s="350">
        <v>0</v>
      </c>
      <c r="D219" s="350">
        <v>0</v>
      </c>
      <c r="E219" s="350">
        <v>0</v>
      </c>
      <c r="F219" s="354">
        <v>0</v>
      </c>
      <c r="G219" s="354">
        <v>0</v>
      </c>
      <c r="H219" s="354">
        <v>0</v>
      </c>
      <c r="I219" s="354">
        <v>0</v>
      </c>
      <c r="J219" s="354">
        <v>0</v>
      </c>
      <c r="K219" s="354">
        <v>0</v>
      </c>
      <c r="L219" s="111" t="s">
        <v>1064</v>
      </c>
    </row>
    <row r="220" spans="1:12" ht="47.25" x14ac:dyDescent="0.25">
      <c r="A220" s="348">
        <v>0</v>
      </c>
      <c r="B220" s="548" t="s">
        <v>925</v>
      </c>
      <c r="C220" s="350">
        <v>0</v>
      </c>
      <c r="D220" s="350">
        <v>0</v>
      </c>
      <c r="E220" s="350">
        <v>0</v>
      </c>
      <c r="F220" s="354">
        <v>0</v>
      </c>
      <c r="G220" s="354">
        <v>0</v>
      </c>
      <c r="H220" s="354">
        <v>0</v>
      </c>
      <c r="I220" s="354">
        <v>0</v>
      </c>
      <c r="J220" s="354">
        <v>0</v>
      </c>
      <c r="K220" s="354">
        <v>0</v>
      </c>
      <c r="L220" s="111" t="s">
        <v>1064</v>
      </c>
    </row>
    <row r="221" spans="1:12" ht="47.25" x14ac:dyDescent="0.25">
      <c r="A221" s="348">
        <v>0</v>
      </c>
      <c r="B221" s="548" t="s">
        <v>926</v>
      </c>
      <c r="C221" s="350">
        <v>0</v>
      </c>
      <c r="D221" s="350">
        <v>0</v>
      </c>
      <c r="E221" s="350">
        <v>0</v>
      </c>
      <c r="F221" s="354">
        <v>0</v>
      </c>
      <c r="G221" s="354">
        <v>0</v>
      </c>
      <c r="H221" s="354">
        <v>0</v>
      </c>
      <c r="I221" s="354">
        <v>0</v>
      </c>
      <c r="J221" s="354">
        <v>0</v>
      </c>
      <c r="K221" s="354">
        <v>0</v>
      </c>
      <c r="L221" s="111" t="s">
        <v>1064</v>
      </c>
    </row>
    <row r="222" spans="1:12" ht="47.25" x14ac:dyDescent="0.25">
      <c r="A222" s="348">
        <v>0</v>
      </c>
      <c r="B222" s="548" t="s">
        <v>927</v>
      </c>
      <c r="C222" s="350">
        <v>0</v>
      </c>
      <c r="D222" s="350">
        <v>0</v>
      </c>
      <c r="E222" s="350">
        <v>0</v>
      </c>
      <c r="F222" s="354">
        <v>0</v>
      </c>
      <c r="G222" s="354">
        <v>0</v>
      </c>
      <c r="H222" s="354">
        <v>0</v>
      </c>
      <c r="I222" s="354">
        <v>0</v>
      </c>
      <c r="J222" s="354">
        <v>0</v>
      </c>
      <c r="K222" s="354">
        <v>0</v>
      </c>
      <c r="L222" s="111" t="s">
        <v>1064</v>
      </c>
    </row>
    <row r="223" spans="1:12" ht="31.5" x14ac:dyDescent="0.25">
      <c r="A223" s="348">
        <v>0</v>
      </c>
      <c r="B223" s="548" t="s">
        <v>928</v>
      </c>
      <c r="C223" s="350">
        <v>0</v>
      </c>
      <c r="D223" s="350">
        <v>0</v>
      </c>
      <c r="E223" s="350">
        <v>0</v>
      </c>
      <c r="F223" s="354">
        <v>0</v>
      </c>
      <c r="G223" s="354">
        <v>0</v>
      </c>
      <c r="H223" s="354">
        <v>0</v>
      </c>
      <c r="I223" s="354">
        <v>0</v>
      </c>
      <c r="J223" s="354">
        <v>0</v>
      </c>
      <c r="K223" s="354">
        <v>0</v>
      </c>
      <c r="L223" s="111" t="s">
        <v>1064</v>
      </c>
    </row>
    <row r="224" spans="1:12" ht="31.5" x14ac:dyDescent="0.25">
      <c r="A224" s="348">
        <v>0</v>
      </c>
      <c r="B224" s="548" t="s">
        <v>929</v>
      </c>
      <c r="C224" s="350">
        <v>0</v>
      </c>
      <c r="D224" s="350">
        <v>0</v>
      </c>
      <c r="E224" s="350">
        <v>0</v>
      </c>
      <c r="F224" s="354">
        <v>0</v>
      </c>
      <c r="G224" s="354">
        <v>0</v>
      </c>
      <c r="H224" s="354">
        <v>0</v>
      </c>
      <c r="I224" s="354">
        <v>0</v>
      </c>
      <c r="J224" s="354">
        <v>0</v>
      </c>
      <c r="K224" s="354">
        <v>0</v>
      </c>
      <c r="L224" s="111" t="s">
        <v>1064</v>
      </c>
    </row>
    <row r="225" spans="1:12" ht="31.5" x14ac:dyDescent="0.25">
      <c r="A225" s="348">
        <v>0</v>
      </c>
      <c r="B225" s="548" t="s">
        <v>930</v>
      </c>
      <c r="C225" s="350">
        <v>0</v>
      </c>
      <c r="D225" s="350">
        <v>0</v>
      </c>
      <c r="E225" s="350">
        <v>0</v>
      </c>
      <c r="F225" s="354">
        <v>0</v>
      </c>
      <c r="G225" s="354">
        <v>0</v>
      </c>
      <c r="H225" s="354">
        <v>0</v>
      </c>
      <c r="I225" s="354">
        <v>0</v>
      </c>
      <c r="J225" s="354">
        <v>0</v>
      </c>
      <c r="K225" s="354">
        <v>0</v>
      </c>
      <c r="L225" s="111" t="s">
        <v>1064</v>
      </c>
    </row>
    <row r="226" spans="1:12" ht="47.25" x14ac:dyDescent="0.25">
      <c r="A226" s="348">
        <v>0</v>
      </c>
      <c r="B226" s="548" t="s">
        <v>591</v>
      </c>
      <c r="C226" s="350">
        <v>0</v>
      </c>
      <c r="D226" s="350">
        <v>0</v>
      </c>
      <c r="E226" s="350">
        <v>0</v>
      </c>
      <c r="F226" s="354">
        <v>0</v>
      </c>
      <c r="G226" s="354">
        <v>0</v>
      </c>
      <c r="H226" s="354">
        <v>0</v>
      </c>
      <c r="I226" s="354">
        <v>0</v>
      </c>
      <c r="J226" s="354">
        <v>0</v>
      </c>
      <c r="K226" s="354">
        <v>0</v>
      </c>
      <c r="L226" s="111" t="s">
        <v>1064</v>
      </c>
    </row>
    <row r="227" spans="1:12" ht="31.5" x14ac:dyDescent="0.25">
      <c r="A227" s="348">
        <v>0</v>
      </c>
      <c r="B227" s="548" t="s">
        <v>747</v>
      </c>
      <c r="C227" s="350">
        <v>0</v>
      </c>
      <c r="D227" s="350">
        <v>0</v>
      </c>
      <c r="E227" s="350">
        <v>0</v>
      </c>
      <c r="F227" s="354">
        <v>2014</v>
      </c>
      <c r="G227" s="354">
        <v>2014</v>
      </c>
      <c r="H227" s="354" t="s">
        <v>381</v>
      </c>
      <c r="I227" s="354" t="s">
        <v>416</v>
      </c>
      <c r="J227" s="354" t="s">
        <v>416</v>
      </c>
      <c r="K227" s="354" t="s">
        <v>416</v>
      </c>
      <c r="L227" s="111" t="s">
        <v>1064</v>
      </c>
    </row>
    <row r="228" spans="1:12" ht="47.25" x14ac:dyDescent="0.25">
      <c r="A228" s="348">
        <v>0</v>
      </c>
      <c r="B228" s="548" t="s">
        <v>595</v>
      </c>
      <c r="C228" s="350">
        <v>0</v>
      </c>
      <c r="D228" s="350">
        <v>0</v>
      </c>
      <c r="E228" s="350">
        <v>0</v>
      </c>
      <c r="F228" s="354">
        <v>2015</v>
      </c>
      <c r="G228" s="354">
        <v>2015</v>
      </c>
      <c r="H228" s="354" t="s">
        <v>381</v>
      </c>
      <c r="I228" s="354" t="s">
        <v>416</v>
      </c>
      <c r="J228" s="354" t="s">
        <v>416</v>
      </c>
      <c r="K228" s="354" t="s">
        <v>416</v>
      </c>
      <c r="L228" s="111" t="s">
        <v>1064</v>
      </c>
    </row>
    <row r="229" spans="1:12" ht="31.5" x14ac:dyDescent="0.25">
      <c r="A229" s="348">
        <v>0</v>
      </c>
      <c r="B229" s="548" t="s">
        <v>748</v>
      </c>
      <c r="C229" s="350">
        <v>0</v>
      </c>
      <c r="D229" s="350">
        <v>0</v>
      </c>
      <c r="E229" s="350">
        <v>0</v>
      </c>
      <c r="F229" s="354">
        <v>2015</v>
      </c>
      <c r="G229" s="354">
        <v>2015</v>
      </c>
      <c r="H229" s="354" t="s">
        <v>381</v>
      </c>
      <c r="I229" s="354" t="s">
        <v>416</v>
      </c>
      <c r="J229" s="354" t="s">
        <v>416</v>
      </c>
      <c r="K229" s="354" t="s">
        <v>416</v>
      </c>
      <c r="L229" s="111" t="s">
        <v>1064</v>
      </c>
    </row>
    <row r="230" spans="1:12" ht="31.5" x14ac:dyDescent="0.25">
      <c r="A230" s="348">
        <v>0</v>
      </c>
      <c r="B230" s="548" t="s">
        <v>822</v>
      </c>
      <c r="C230" s="350">
        <v>0</v>
      </c>
      <c r="D230" s="350">
        <v>0</v>
      </c>
      <c r="E230" s="350">
        <v>0</v>
      </c>
      <c r="F230" s="354">
        <v>2015</v>
      </c>
      <c r="G230" s="354">
        <v>2015</v>
      </c>
      <c r="H230" s="354" t="s">
        <v>381</v>
      </c>
      <c r="I230" s="354" t="s">
        <v>416</v>
      </c>
      <c r="J230" s="354" t="s">
        <v>416</v>
      </c>
      <c r="K230" s="354" t="s">
        <v>416</v>
      </c>
      <c r="L230" s="111" t="s">
        <v>1064</v>
      </c>
    </row>
    <row r="231" spans="1:12" ht="31.5" x14ac:dyDescent="0.25">
      <c r="A231" s="348">
        <v>0</v>
      </c>
      <c r="B231" s="548" t="s">
        <v>823</v>
      </c>
      <c r="C231" s="350">
        <v>0</v>
      </c>
      <c r="D231" s="350">
        <v>0</v>
      </c>
      <c r="E231" s="350">
        <v>0</v>
      </c>
      <c r="F231" s="354">
        <v>2015</v>
      </c>
      <c r="G231" s="354">
        <v>2016</v>
      </c>
      <c r="H231" s="354" t="s">
        <v>381</v>
      </c>
      <c r="I231" s="354" t="s">
        <v>416</v>
      </c>
      <c r="J231" s="354" t="s">
        <v>416</v>
      </c>
      <c r="K231" s="354" t="s">
        <v>416</v>
      </c>
      <c r="L231" s="111" t="s">
        <v>1064</v>
      </c>
    </row>
    <row r="232" spans="1:12" ht="31.5" x14ac:dyDescent="0.25">
      <c r="A232" s="348">
        <v>0</v>
      </c>
      <c r="B232" s="548" t="s">
        <v>592</v>
      </c>
      <c r="C232" s="350">
        <v>0</v>
      </c>
      <c r="D232" s="350">
        <v>0</v>
      </c>
      <c r="E232" s="350">
        <v>0</v>
      </c>
      <c r="F232" s="354">
        <v>2012</v>
      </c>
      <c r="G232" s="354">
        <v>2016</v>
      </c>
      <c r="H232" s="354" t="s">
        <v>494</v>
      </c>
      <c r="I232" s="354" t="s">
        <v>416</v>
      </c>
      <c r="J232" s="354" t="s">
        <v>416</v>
      </c>
      <c r="K232" s="354" t="s">
        <v>416</v>
      </c>
      <c r="L232" s="111" t="s">
        <v>1064</v>
      </c>
    </row>
    <row r="233" spans="1:12" ht="31.5" x14ac:dyDescent="0.25">
      <c r="A233" s="348">
        <v>0</v>
      </c>
      <c r="B233" s="548" t="s">
        <v>593</v>
      </c>
      <c r="C233" s="350">
        <v>0</v>
      </c>
      <c r="D233" s="350">
        <v>0</v>
      </c>
      <c r="E233" s="350">
        <v>0</v>
      </c>
      <c r="F233" s="354">
        <v>2014</v>
      </c>
      <c r="G233" s="354">
        <v>2015</v>
      </c>
      <c r="H233" s="354" t="s">
        <v>381</v>
      </c>
      <c r="I233" s="354" t="s">
        <v>416</v>
      </c>
      <c r="J233" s="354" t="s">
        <v>416</v>
      </c>
      <c r="K233" s="354" t="s">
        <v>416</v>
      </c>
      <c r="L233" s="111" t="s">
        <v>1064</v>
      </c>
    </row>
    <row r="234" spans="1:12" ht="15.75" x14ac:dyDescent="0.25">
      <c r="A234" s="348">
        <v>0</v>
      </c>
      <c r="B234" s="548" t="s">
        <v>594</v>
      </c>
      <c r="C234" s="350">
        <v>0</v>
      </c>
      <c r="D234" s="350">
        <v>0</v>
      </c>
      <c r="E234" s="350">
        <v>0</v>
      </c>
      <c r="F234" s="354">
        <v>2015</v>
      </c>
      <c r="G234" s="354">
        <v>2015</v>
      </c>
      <c r="H234" s="354">
        <v>0</v>
      </c>
      <c r="I234" s="354" t="s">
        <v>416</v>
      </c>
      <c r="J234" s="354" t="s">
        <v>416</v>
      </c>
      <c r="K234" s="354" t="s">
        <v>416</v>
      </c>
      <c r="L234" s="111" t="s">
        <v>1064</v>
      </c>
    </row>
    <row r="235" spans="1:12" ht="63" x14ac:dyDescent="0.25">
      <c r="A235" s="348">
        <v>0</v>
      </c>
      <c r="B235" s="548" t="s">
        <v>596</v>
      </c>
      <c r="C235" s="350">
        <v>0</v>
      </c>
      <c r="D235" s="350">
        <v>0</v>
      </c>
      <c r="E235" s="350">
        <v>0</v>
      </c>
      <c r="F235" s="354">
        <v>0</v>
      </c>
      <c r="G235" s="354">
        <v>0</v>
      </c>
      <c r="H235" s="354">
        <v>0</v>
      </c>
      <c r="I235" s="354">
        <v>0</v>
      </c>
      <c r="J235" s="354">
        <v>0</v>
      </c>
      <c r="K235" s="354">
        <v>0</v>
      </c>
      <c r="L235" s="111" t="s">
        <v>1064</v>
      </c>
    </row>
    <row r="236" spans="1:12" ht="47.25" x14ac:dyDescent="0.25">
      <c r="A236" s="348">
        <v>0</v>
      </c>
      <c r="B236" s="548" t="s">
        <v>821</v>
      </c>
      <c r="C236" s="350">
        <v>0</v>
      </c>
      <c r="D236" s="350">
        <v>0</v>
      </c>
      <c r="E236" s="350">
        <v>0</v>
      </c>
      <c r="F236" s="354">
        <v>0</v>
      </c>
      <c r="G236" s="354">
        <v>0</v>
      </c>
      <c r="H236" s="354">
        <v>0</v>
      </c>
      <c r="I236" s="354">
        <v>0</v>
      </c>
      <c r="J236" s="354">
        <v>0</v>
      </c>
      <c r="K236" s="354">
        <v>0</v>
      </c>
      <c r="L236" s="111" t="s">
        <v>1064</v>
      </c>
    </row>
    <row r="237" spans="1:12" ht="47.25" x14ac:dyDescent="0.25">
      <c r="A237" s="348">
        <v>0</v>
      </c>
      <c r="B237" s="548" t="s">
        <v>931</v>
      </c>
      <c r="C237" s="350">
        <v>0</v>
      </c>
      <c r="D237" s="350">
        <v>0</v>
      </c>
      <c r="E237" s="350">
        <v>0</v>
      </c>
      <c r="F237" s="354">
        <v>0</v>
      </c>
      <c r="G237" s="354">
        <v>0</v>
      </c>
      <c r="H237" s="354">
        <v>0</v>
      </c>
      <c r="I237" s="354">
        <v>0</v>
      </c>
      <c r="J237" s="354">
        <v>0</v>
      </c>
      <c r="K237" s="354">
        <v>0</v>
      </c>
      <c r="L237" s="111" t="s">
        <v>1064</v>
      </c>
    </row>
    <row r="238" spans="1:12" ht="47.25" x14ac:dyDescent="0.25">
      <c r="A238" s="348">
        <v>0</v>
      </c>
      <c r="B238" s="548" t="s">
        <v>932</v>
      </c>
      <c r="C238" s="350">
        <v>0</v>
      </c>
      <c r="D238" s="350">
        <v>0</v>
      </c>
      <c r="E238" s="350">
        <v>0</v>
      </c>
      <c r="F238" s="354">
        <v>0</v>
      </c>
      <c r="G238" s="354">
        <v>0</v>
      </c>
      <c r="H238" s="354">
        <v>0</v>
      </c>
      <c r="I238" s="354">
        <v>0</v>
      </c>
      <c r="J238" s="354">
        <v>0</v>
      </c>
      <c r="K238" s="354">
        <v>0</v>
      </c>
      <c r="L238" s="111" t="s">
        <v>1064</v>
      </c>
    </row>
    <row r="239" spans="1:12" ht="63" x14ac:dyDescent="0.25">
      <c r="A239" s="348">
        <v>0</v>
      </c>
      <c r="B239" s="548" t="s">
        <v>933</v>
      </c>
      <c r="C239" s="350">
        <v>0</v>
      </c>
      <c r="D239" s="350">
        <v>0</v>
      </c>
      <c r="E239" s="350">
        <v>0</v>
      </c>
      <c r="F239" s="354">
        <v>0</v>
      </c>
      <c r="G239" s="354">
        <v>0</v>
      </c>
      <c r="H239" s="354">
        <v>0</v>
      </c>
      <c r="I239" s="354">
        <v>0</v>
      </c>
      <c r="J239" s="354">
        <v>0</v>
      </c>
      <c r="K239" s="354">
        <v>0</v>
      </c>
      <c r="L239" s="111" t="s">
        <v>1064</v>
      </c>
    </row>
    <row r="240" spans="1:12" ht="63" x14ac:dyDescent="0.25">
      <c r="A240" s="348">
        <v>0</v>
      </c>
      <c r="B240" s="548" t="s">
        <v>934</v>
      </c>
      <c r="C240" s="350">
        <v>0</v>
      </c>
      <c r="D240" s="350">
        <v>0</v>
      </c>
      <c r="E240" s="350">
        <v>0</v>
      </c>
      <c r="F240" s="354">
        <v>0</v>
      </c>
      <c r="G240" s="354">
        <v>0</v>
      </c>
      <c r="H240" s="354">
        <v>0</v>
      </c>
      <c r="I240" s="354">
        <v>0</v>
      </c>
      <c r="J240" s="354">
        <v>0</v>
      </c>
      <c r="K240" s="354">
        <v>0</v>
      </c>
      <c r="L240" s="111" t="s">
        <v>1064</v>
      </c>
    </row>
    <row r="241" spans="1:12" ht="47.25" x14ac:dyDescent="0.25">
      <c r="A241" s="348">
        <v>0</v>
      </c>
      <c r="B241" s="548" t="s">
        <v>935</v>
      </c>
      <c r="C241" s="350">
        <v>0</v>
      </c>
      <c r="D241" s="350">
        <v>0</v>
      </c>
      <c r="E241" s="350">
        <v>0</v>
      </c>
      <c r="F241" s="354">
        <v>0</v>
      </c>
      <c r="G241" s="354">
        <v>0</v>
      </c>
      <c r="H241" s="354">
        <v>0</v>
      </c>
      <c r="I241" s="354">
        <v>0</v>
      </c>
      <c r="J241" s="354">
        <v>0</v>
      </c>
      <c r="K241" s="354">
        <v>0</v>
      </c>
      <c r="L241" s="111" t="s">
        <v>1064</v>
      </c>
    </row>
    <row r="242" spans="1:12" ht="47.25" x14ac:dyDescent="0.25">
      <c r="A242" s="348">
        <v>0</v>
      </c>
      <c r="B242" s="548" t="s">
        <v>749</v>
      </c>
      <c r="C242" s="350">
        <v>0</v>
      </c>
      <c r="D242" s="350">
        <v>0</v>
      </c>
      <c r="E242" s="350">
        <v>0</v>
      </c>
      <c r="F242" s="354">
        <v>0</v>
      </c>
      <c r="G242" s="354">
        <v>0</v>
      </c>
      <c r="H242" s="354">
        <v>0</v>
      </c>
      <c r="I242" s="354">
        <v>0</v>
      </c>
      <c r="J242" s="354">
        <v>0</v>
      </c>
      <c r="K242" s="354">
        <v>0</v>
      </c>
      <c r="L242" s="111" t="s">
        <v>1064</v>
      </c>
    </row>
    <row r="243" spans="1:12" ht="31.5" x14ac:dyDescent="0.25">
      <c r="A243" s="348">
        <v>0</v>
      </c>
      <c r="B243" s="548" t="s">
        <v>405</v>
      </c>
      <c r="C243" s="350">
        <v>0</v>
      </c>
      <c r="D243" s="350">
        <v>0</v>
      </c>
      <c r="E243" s="350">
        <v>0</v>
      </c>
      <c r="F243" s="354">
        <v>2013</v>
      </c>
      <c r="G243" s="354">
        <v>2014</v>
      </c>
      <c r="H243" s="354" t="s">
        <v>381</v>
      </c>
      <c r="I243" s="354" t="s">
        <v>416</v>
      </c>
      <c r="J243" s="354" t="s">
        <v>416</v>
      </c>
      <c r="K243" s="354" t="s">
        <v>416</v>
      </c>
      <c r="L243" s="111" t="s">
        <v>1064</v>
      </c>
    </row>
    <row r="244" spans="1:12" ht="47.25" x14ac:dyDescent="0.25">
      <c r="A244" s="348">
        <v>0</v>
      </c>
      <c r="B244" s="548" t="s">
        <v>824</v>
      </c>
      <c r="C244" s="350">
        <v>0</v>
      </c>
      <c r="D244" s="350">
        <v>0</v>
      </c>
      <c r="E244" s="350">
        <v>0</v>
      </c>
      <c r="F244" s="354">
        <v>2015</v>
      </c>
      <c r="G244" s="354">
        <v>2016</v>
      </c>
      <c r="H244" s="354" t="s">
        <v>381</v>
      </c>
      <c r="I244" s="354" t="s">
        <v>416</v>
      </c>
      <c r="J244" s="354" t="s">
        <v>416</v>
      </c>
      <c r="K244" s="354" t="s">
        <v>416</v>
      </c>
      <c r="L244" s="111" t="s">
        <v>1064</v>
      </c>
    </row>
    <row r="245" spans="1:12" ht="31.5" x14ac:dyDescent="0.25">
      <c r="A245" s="348">
        <v>0</v>
      </c>
      <c r="B245" s="548" t="s">
        <v>750</v>
      </c>
      <c r="C245" s="350">
        <v>0</v>
      </c>
      <c r="D245" s="350">
        <v>0</v>
      </c>
      <c r="E245" s="350">
        <v>0</v>
      </c>
      <c r="F245" s="354">
        <v>2014</v>
      </c>
      <c r="G245" s="354">
        <v>2014</v>
      </c>
      <c r="H245" s="354" t="s">
        <v>381</v>
      </c>
      <c r="I245" s="354" t="s">
        <v>416</v>
      </c>
      <c r="J245" s="354" t="s">
        <v>416</v>
      </c>
      <c r="K245" s="354" t="s">
        <v>416</v>
      </c>
      <c r="L245" s="111" t="s">
        <v>1064</v>
      </c>
    </row>
    <row r="246" spans="1:12" ht="31.5" x14ac:dyDescent="0.25">
      <c r="A246" s="348">
        <v>0</v>
      </c>
      <c r="B246" s="548" t="s">
        <v>751</v>
      </c>
      <c r="C246" s="350">
        <v>0</v>
      </c>
      <c r="D246" s="350">
        <v>0</v>
      </c>
      <c r="E246" s="350">
        <v>0</v>
      </c>
      <c r="F246" s="354">
        <v>2014</v>
      </c>
      <c r="G246" s="354">
        <v>2014</v>
      </c>
      <c r="H246" s="354" t="s">
        <v>381</v>
      </c>
      <c r="I246" s="354" t="s">
        <v>416</v>
      </c>
      <c r="J246" s="354" t="s">
        <v>416</v>
      </c>
      <c r="K246" s="354" t="s">
        <v>416</v>
      </c>
      <c r="L246" s="111" t="s">
        <v>1064</v>
      </c>
    </row>
    <row r="247" spans="1:12" ht="31.5" x14ac:dyDescent="0.25">
      <c r="A247" s="348">
        <v>0</v>
      </c>
      <c r="B247" s="548" t="s">
        <v>752</v>
      </c>
      <c r="C247" s="350">
        <v>0</v>
      </c>
      <c r="D247" s="350">
        <v>0</v>
      </c>
      <c r="E247" s="350">
        <v>0</v>
      </c>
      <c r="F247" s="354">
        <v>2014</v>
      </c>
      <c r="G247" s="354">
        <v>2014</v>
      </c>
      <c r="H247" s="354" t="s">
        <v>381</v>
      </c>
      <c r="I247" s="354" t="s">
        <v>416</v>
      </c>
      <c r="J247" s="354" t="s">
        <v>416</v>
      </c>
      <c r="K247" s="354" t="s">
        <v>416</v>
      </c>
      <c r="L247" s="111" t="s">
        <v>1064</v>
      </c>
    </row>
    <row r="248" spans="1:12" ht="31.5" x14ac:dyDescent="0.25">
      <c r="A248" s="348">
        <v>0</v>
      </c>
      <c r="B248" s="548" t="s">
        <v>753</v>
      </c>
      <c r="C248" s="350">
        <v>0</v>
      </c>
      <c r="D248" s="350">
        <v>0</v>
      </c>
      <c r="E248" s="350">
        <v>0</v>
      </c>
      <c r="F248" s="354">
        <v>2014</v>
      </c>
      <c r="G248" s="354">
        <v>2014</v>
      </c>
      <c r="H248" s="354" t="s">
        <v>381</v>
      </c>
      <c r="I248" s="354" t="s">
        <v>416</v>
      </c>
      <c r="J248" s="354" t="s">
        <v>416</v>
      </c>
      <c r="K248" s="354" t="s">
        <v>416</v>
      </c>
      <c r="L248" s="111" t="s">
        <v>1064</v>
      </c>
    </row>
    <row r="249" spans="1:12" ht="31.5" x14ac:dyDescent="0.25">
      <c r="A249" s="348">
        <v>0</v>
      </c>
      <c r="B249" s="548" t="s">
        <v>754</v>
      </c>
      <c r="C249" s="350">
        <v>0</v>
      </c>
      <c r="D249" s="350">
        <v>0</v>
      </c>
      <c r="E249" s="350">
        <v>0</v>
      </c>
      <c r="F249" s="354">
        <v>2014</v>
      </c>
      <c r="G249" s="354">
        <v>2014</v>
      </c>
      <c r="H249" s="354" t="s">
        <v>381</v>
      </c>
      <c r="I249" s="354" t="s">
        <v>416</v>
      </c>
      <c r="J249" s="354" t="s">
        <v>416</v>
      </c>
      <c r="K249" s="354" t="s">
        <v>416</v>
      </c>
      <c r="L249" s="111" t="s">
        <v>1064</v>
      </c>
    </row>
    <row r="250" spans="1:12" ht="31.5" x14ac:dyDescent="0.25">
      <c r="A250" s="348">
        <v>0</v>
      </c>
      <c r="B250" s="548" t="s">
        <v>590</v>
      </c>
      <c r="C250" s="350">
        <v>0</v>
      </c>
      <c r="D250" s="350">
        <v>0</v>
      </c>
      <c r="E250" s="350">
        <v>0</v>
      </c>
      <c r="F250" s="354">
        <v>2014</v>
      </c>
      <c r="G250" s="354" t="s">
        <v>480</v>
      </c>
      <c r="H250" s="354" t="s">
        <v>381</v>
      </c>
      <c r="I250" s="354" t="s">
        <v>416</v>
      </c>
      <c r="J250" s="354" t="s">
        <v>416</v>
      </c>
      <c r="K250" s="354" t="s">
        <v>416</v>
      </c>
      <c r="L250" s="111" t="s">
        <v>1064</v>
      </c>
    </row>
    <row r="251" spans="1:12" ht="31.5" x14ac:dyDescent="0.25">
      <c r="A251" s="348">
        <v>0</v>
      </c>
      <c r="B251" s="548" t="s">
        <v>571</v>
      </c>
      <c r="C251" s="350">
        <v>0</v>
      </c>
      <c r="D251" s="350">
        <v>0</v>
      </c>
      <c r="E251" s="350">
        <v>0</v>
      </c>
      <c r="F251" s="354">
        <v>2014</v>
      </c>
      <c r="G251" s="354">
        <v>2015</v>
      </c>
      <c r="H251" s="354" t="s">
        <v>381</v>
      </c>
      <c r="I251" s="354" t="s">
        <v>416</v>
      </c>
      <c r="J251" s="354" t="s">
        <v>416</v>
      </c>
      <c r="K251" s="354" t="s">
        <v>416</v>
      </c>
      <c r="L251" s="111" t="s">
        <v>1064</v>
      </c>
    </row>
    <row r="252" spans="1:12" ht="31.5" x14ac:dyDescent="0.25">
      <c r="A252" s="348">
        <v>0</v>
      </c>
      <c r="B252" s="548" t="s">
        <v>580</v>
      </c>
      <c r="C252" s="350">
        <v>0</v>
      </c>
      <c r="D252" s="350">
        <v>0</v>
      </c>
      <c r="E252" s="350">
        <v>0</v>
      </c>
      <c r="F252" s="354">
        <v>2014</v>
      </c>
      <c r="G252" s="354">
        <v>2016</v>
      </c>
      <c r="H252" s="354" t="s">
        <v>381</v>
      </c>
      <c r="I252" s="354" t="s">
        <v>416</v>
      </c>
      <c r="J252" s="354" t="s">
        <v>416</v>
      </c>
      <c r="K252" s="354" t="s">
        <v>416</v>
      </c>
      <c r="L252" s="111" t="s">
        <v>1064</v>
      </c>
    </row>
    <row r="253" spans="1:12" ht="31.5" x14ac:dyDescent="0.25">
      <c r="A253" s="348">
        <v>0</v>
      </c>
      <c r="B253" s="548" t="s">
        <v>755</v>
      </c>
      <c r="C253" s="350">
        <v>0</v>
      </c>
      <c r="D253" s="350">
        <v>0</v>
      </c>
      <c r="E253" s="350">
        <v>0</v>
      </c>
      <c r="F253" s="354">
        <v>2015</v>
      </c>
      <c r="G253" s="354">
        <v>2015</v>
      </c>
      <c r="H253" s="354" t="s">
        <v>381</v>
      </c>
      <c r="I253" s="354" t="s">
        <v>416</v>
      </c>
      <c r="J253" s="354" t="s">
        <v>416</v>
      </c>
      <c r="K253" s="354" t="s">
        <v>416</v>
      </c>
      <c r="L253" s="111" t="s">
        <v>1064</v>
      </c>
    </row>
    <row r="254" spans="1:12" ht="31.5" x14ac:dyDescent="0.25">
      <c r="A254" s="348">
        <v>0</v>
      </c>
      <c r="B254" s="548" t="s">
        <v>756</v>
      </c>
      <c r="C254" s="350">
        <v>0</v>
      </c>
      <c r="D254" s="350">
        <v>0</v>
      </c>
      <c r="E254" s="350">
        <v>0</v>
      </c>
      <c r="F254" s="354">
        <v>2014</v>
      </c>
      <c r="G254" s="354">
        <v>2016</v>
      </c>
      <c r="H254" s="354" t="s">
        <v>381</v>
      </c>
      <c r="I254" s="354" t="s">
        <v>416</v>
      </c>
      <c r="J254" s="354" t="s">
        <v>416</v>
      </c>
      <c r="K254" s="354" t="s">
        <v>416</v>
      </c>
      <c r="L254" s="111" t="s">
        <v>1064</v>
      </c>
    </row>
    <row r="255" spans="1:12" ht="31.5" x14ac:dyDescent="0.25">
      <c r="A255" s="348">
        <v>0</v>
      </c>
      <c r="B255" s="548" t="s">
        <v>757</v>
      </c>
      <c r="C255" s="350">
        <v>0</v>
      </c>
      <c r="D255" s="350">
        <v>0</v>
      </c>
      <c r="E255" s="350">
        <v>0</v>
      </c>
      <c r="F255" s="354">
        <v>2015</v>
      </c>
      <c r="G255" s="354">
        <v>2016</v>
      </c>
      <c r="H255" s="354" t="s">
        <v>381</v>
      </c>
      <c r="I255" s="354" t="s">
        <v>416</v>
      </c>
      <c r="J255" s="354" t="s">
        <v>416</v>
      </c>
      <c r="K255" s="354" t="s">
        <v>416</v>
      </c>
      <c r="L255" s="111" t="s">
        <v>1064</v>
      </c>
    </row>
    <row r="256" spans="1:12" ht="94.5" x14ac:dyDescent="0.25">
      <c r="A256" s="348">
        <v>0</v>
      </c>
      <c r="B256" s="548" t="s">
        <v>758</v>
      </c>
      <c r="C256" s="350">
        <v>0</v>
      </c>
      <c r="D256" s="350">
        <v>0</v>
      </c>
      <c r="E256" s="350">
        <v>0</v>
      </c>
      <c r="F256" s="354">
        <v>2015</v>
      </c>
      <c r="G256" s="354">
        <v>2015</v>
      </c>
      <c r="H256" s="354" t="s">
        <v>381</v>
      </c>
      <c r="I256" s="354" t="s">
        <v>416</v>
      </c>
      <c r="J256" s="354" t="s">
        <v>416</v>
      </c>
      <c r="K256" s="354" t="s">
        <v>416</v>
      </c>
      <c r="L256" s="111" t="s">
        <v>1064</v>
      </c>
    </row>
    <row r="257" spans="1:12" ht="31.5" x14ac:dyDescent="0.25">
      <c r="A257" s="348">
        <v>0</v>
      </c>
      <c r="B257" s="548" t="s">
        <v>759</v>
      </c>
      <c r="C257" s="350">
        <v>0</v>
      </c>
      <c r="D257" s="350">
        <v>0</v>
      </c>
      <c r="E257" s="350">
        <v>0</v>
      </c>
      <c r="F257" s="354">
        <v>2015</v>
      </c>
      <c r="G257" s="354">
        <v>2016</v>
      </c>
      <c r="H257" s="354" t="s">
        <v>381</v>
      </c>
      <c r="I257" s="354" t="s">
        <v>416</v>
      </c>
      <c r="J257" s="354" t="s">
        <v>416</v>
      </c>
      <c r="K257" s="354" t="s">
        <v>416</v>
      </c>
      <c r="L257" s="111" t="s">
        <v>1064</v>
      </c>
    </row>
    <row r="258" spans="1:12" ht="78.75" x14ac:dyDescent="0.25">
      <c r="A258" s="348">
        <v>0</v>
      </c>
      <c r="B258" s="548" t="s">
        <v>936</v>
      </c>
      <c r="C258" s="350">
        <v>0</v>
      </c>
      <c r="D258" s="350">
        <v>0</v>
      </c>
      <c r="E258" s="350">
        <v>0</v>
      </c>
      <c r="F258" s="354">
        <v>2015</v>
      </c>
      <c r="G258" s="354">
        <v>2015</v>
      </c>
      <c r="H258" s="354" t="s">
        <v>381</v>
      </c>
      <c r="I258" s="354" t="s">
        <v>416</v>
      </c>
      <c r="J258" s="354" t="s">
        <v>416</v>
      </c>
      <c r="K258" s="354" t="s">
        <v>416</v>
      </c>
      <c r="L258" s="111" t="s">
        <v>1064</v>
      </c>
    </row>
    <row r="259" spans="1:12" ht="47.25" x14ac:dyDescent="0.25">
      <c r="A259" s="348">
        <v>0</v>
      </c>
      <c r="B259" s="548" t="s">
        <v>828</v>
      </c>
      <c r="C259" s="350">
        <v>0</v>
      </c>
      <c r="D259" s="350">
        <v>0</v>
      </c>
      <c r="E259" s="350">
        <v>0</v>
      </c>
      <c r="F259" s="354">
        <v>2015</v>
      </c>
      <c r="G259" s="354">
        <v>2016</v>
      </c>
      <c r="H259" s="354" t="s">
        <v>381</v>
      </c>
      <c r="I259" s="354" t="s">
        <v>416</v>
      </c>
      <c r="J259" s="354" t="s">
        <v>416</v>
      </c>
      <c r="K259" s="354" t="s">
        <v>416</v>
      </c>
      <c r="L259" s="111" t="s">
        <v>1064</v>
      </c>
    </row>
    <row r="260" spans="1:12" ht="15.75" x14ac:dyDescent="0.25">
      <c r="A260" s="348">
        <v>0</v>
      </c>
      <c r="B260" s="548" t="s">
        <v>859</v>
      </c>
      <c r="C260" s="350">
        <v>0</v>
      </c>
      <c r="D260" s="350">
        <v>0</v>
      </c>
      <c r="E260" s="350">
        <v>0</v>
      </c>
      <c r="F260" s="354">
        <v>2015</v>
      </c>
      <c r="G260" s="354">
        <v>2015</v>
      </c>
      <c r="H260" s="354" t="s">
        <v>381</v>
      </c>
      <c r="I260" s="354" t="s">
        <v>416</v>
      </c>
      <c r="J260" s="354" t="s">
        <v>416</v>
      </c>
      <c r="K260" s="354" t="s">
        <v>416</v>
      </c>
    </row>
    <row r="261" spans="1:12" ht="15.75" x14ac:dyDescent="0.25">
      <c r="A261" s="348">
        <v>0</v>
      </c>
      <c r="B261" s="548" t="s">
        <v>589</v>
      </c>
      <c r="C261" s="350">
        <v>0</v>
      </c>
      <c r="D261" s="350">
        <v>0</v>
      </c>
      <c r="E261" s="350">
        <v>0</v>
      </c>
      <c r="F261" s="354">
        <v>2015</v>
      </c>
      <c r="G261" s="354">
        <v>2015</v>
      </c>
      <c r="H261" s="354">
        <v>0</v>
      </c>
      <c r="I261" s="354" t="s">
        <v>416</v>
      </c>
      <c r="J261" s="354" t="s">
        <v>416</v>
      </c>
      <c r="K261" s="354" t="s">
        <v>416</v>
      </c>
      <c r="L261" s="111" t="s">
        <v>1064</v>
      </c>
    </row>
    <row r="262" spans="1:12" ht="31.5" x14ac:dyDescent="0.25">
      <c r="A262" s="348">
        <v>0</v>
      </c>
      <c r="B262" s="548" t="s">
        <v>825</v>
      </c>
      <c r="C262" s="350">
        <v>0</v>
      </c>
      <c r="D262" s="350">
        <v>0</v>
      </c>
      <c r="E262" s="350">
        <v>0</v>
      </c>
      <c r="F262" s="354">
        <v>2015</v>
      </c>
      <c r="G262" s="354">
        <v>2015</v>
      </c>
      <c r="H262" s="354" t="s">
        <v>381</v>
      </c>
      <c r="I262" s="354" t="s">
        <v>416</v>
      </c>
      <c r="J262" s="354" t="s">
        <v>416</v>
      </c>
      <c r="K262" s="354" t="s">
        <v>416</v>
      </c>
      <c r="L262" s="111" t="s">
        <v>1064</v>
      </c>
    </row>
    <row r="263" spans="1:12" ht="31.5" x14ac:dyDescent="0.25">
      <c r="A263" s="348">
        <v>0</v>
      </c>
      <c r="B263" s="548" t="s">
        <v>826</v>
      </c>
      <c r="C263" s="350">
        <v>0</v>
      </c>
      <c r="D263" s="350">
        <v>0</v>
      </c>
      <c r="E263" s="350">
        <v>0</v>
      </c>
      <c r="F263" s="354">
        <v>2015</v>
      </c>
      <c r="G263" s="354">
        <v>2015</v>
      </c>
      <c r="H263" s="354" t="s">
        <v>381</v>
      </c>
      <c r="I263" s="354" t="s">
        <v>416</v>
      </c>
      <c r="J263" s="354" t="s">
        <v>416</v>
      </c>
      <c r="K263" s="354" t="s">
        <v>416</v>
      </c>
      <c r="L263" s="111" t="s">
        <v>1064</v>
      </c>
    </row>
    <row r="264" spans="1:12" ht="31.5" x14ac:dyDescent="0.25">
      <c r="A264" s="348">
        <v>0</v>
      </c>
      <c r="B264" s="548" t="s">
        <v>827</v>
      </c>
      <c r="C264" s="350">
        <v>0</v>
      </c>
      <c r="D264" s="350">
        <v>0</v>
      </c>
      <c r="E264" s="350">
        <v>0</v>
      </c>
      <c r="F264" s="354">
        <v>2015</v>
      </c>
      <c r="G264" s="354">
        <v>2015</v>
      </c>
      <c r="H264" s="354" t="s">
        <v>381</v>
      </c>
      <c r="I264" s="354" t="s">
        <v>416</v>
      </c>
      <c r="J264" s="354" t="s">
        <v>416</v>
      </c>
      <c r="K264" s="354" t="s">
        <v>416</v>
      </c>
      <c r="L264" s="111" t="s">
        <v>1064</v>
      </c>
    </row>
    <row r="265" spans="1:12" ht="31.5" x14ac:dyDescent="0.25">
      <c r="A265" s="348">
        <v>0</v>
      </c>
      <c r="B265" s="548" t="s">
        <v>937</v>
      </c>
      <c r="C265" s="350">
        <v>1.5509999999999995</v>
      </c>
      <c r="D265" s="350">
        <v>0</v>
      </c>
      <c r="E265" s="350">
        <v>23.085000000000001</v>
      </c>
      <c r="F265" s="354">
        <v>2015</v>
      </c>
      <c r="G265" s="354">
        <v>2015</v>
      </c>
      <c r="H265" s="354" t="s">
        <v>480</v>
      </c>
      <c r="I265" s="354" t="s">
        <v>416</v>
      </c>
      <c r="J265" s="354" t="s">
        <v>416</v>
      </c>
      <c r="K265" s="354" t="s">
        <v>416</v>
      </c>
      <c r="L265" s="111" t="s">
        <v>1064</v>
      </c>
    </row>
    <row r="266" spans="1:12" ht="31.5" x14ac:dyDescent="0.25">
      <c r="A266" s="348">
        <v>0</v>
      </c>
      <c r="B266" s="548" t="s">
        <v>597</v>
      </c>
      <c r="C266" s="350">
        <v>0</v>
      </c>
      <c r="D266" s="350">
        <v>0</v>
      </c>
      <c r="E266" s="350">
        <v>0</v>
      </c>
      <c r="F266" s="354">
        <v>0</v>
      </c>
      <c r="G266" s="354">
        <v>0</v>
      </c>
      <c r="H266" s="354">
        <v>0</v>
      </c>
      <c r="I266" s="354">
        <v>0</v>
      </c>
      <c r="J266" s="354">
        <v>0</v>
      </c>
      <c r="K266" s="354">
        <v>0</v>
      </c>
      <c r="L266" s="111" t="s">
        <v>1064</v>
      </c>
    </row>
    <row r="267" spans="1:12" ht="47.25" x14ac:dyDescent="0.25">
      <c r="A267" s="348">
        <v>0</v>
      </c>
      <c r="B267" s="548" t="s">
        <v>598</v>
      </c>
      <c r="C267" s="350">
        <v>0</v>
      </c>
      <c r="D267" s="350">
        <v>0</v>
      </c>
      <c r="E267" s="350">
        <v>0</v>
      </c>
      <c r="F267" s="354">
        <v>0</v>
      </c>
      <c r="G267" s="354">
        <v>0</v>
      </c>
      <c r="H267" s="354">
        <v>0</v>
      </c>
      <c r="I267" s="354">
        <v>0</v>
      </c>
      <c r="J267" s="354">
        <v>0</v>
      </c>
      <c r="K267" s="354">
        <v>0</v>
      </c>
      <c r="L267" s="111" t="s">
        <v>1064</v>
      </c>
    </row>
    <row r="268" spans="1:12" ht="31.5" x14ac:dyDescent="0.25">
      <c r="A268" s="348">
        <v>0</v>
      </c>
      <c r="B268" s="548" t="s">
        <v>599</v>
      </c>
      <c r="C268" s="350">
        <v>0</v>
      </c>
      <c r="D268" s="350">
        <v>0</v>
      </c>
      <c r="E268" s="350">
        <v>0</v>
      </c>
      <c r="F268" s="354">
        <v>0</v>
      </c>
      <c r="G268" s="354">
        <v>0</v>
      </c>
      <c r="H268" s="354">
        <v>0</v>
      </c>
      <c r="I268" s="354">
        <v>0</v>
      </c>
      <c r="J268" s="354">
        <v>0</v>
      </c>
      <c r="K268" s="354">
        <v>0</v>
      </c>
      <c r="L268" s="111" t="s">
        <v>1064</v>
      </c>
    </row>
    <row r="269" spans="1:12" ht="78.75" x14ac:dyDescent="0.25">
      <c r="A269" s="348">
        <v>0</v>
      </c>
      <c r="B269" s="548" t="s">
        <v>938</v>
      </c>
      <c r="C269" s="350">
        <v>0.05</v>
      </c>
      <c r="D269" s="350">
        <v>0</v>
      </c>
      <c r="E269" s="350">
        <v>1.2270000000000001</v>
      </c>
      <c r="F269" s="354">
        <v>2015</v>
      </c>
      <c r="G269" s="354">
        <v>2015</v>
      </c>
      <c r="H269" s="354" t="s">
        <v>381</v>
      </c>
      <c r="I269" s="354" t="s">
        <v>416</v>
      </c>
      <c r="J269" s="354" t="s">
        <v>416</v>
      </c>
      <c r="K269" s="354" t="s">
        <v>416</v>
      </c>
      <c r="L269" s="111" t="s">
        <v>1066</v>
      </c>
    </row>
    <row r="270" spans="1:12" ht="31.5" x14ac:dyDescent="0.25">
      <c r="A270" s="348">
        <v>0</v>
      </c>
      <c r="B270" s="548" t="s">
        <v>772</v>
      </c>
      <c r="C270" s="350">
        <v>0</v>
      </c>
      <c r="D270" s="350">
        <v>0</v>
      </c>
      <c r="E270" s="350">
        <v>0</v>
      </c>
      <c r="F270" s="354">
        <v>0</v>
      </c>
      <c r="G270" s="354">
        <v>0</v>
      </c>
      <c r="H270" s="354">
        <v>0</v>
      </c>
      <c r="I270" s="354">
        <v>0</v>
      </c>
      <c r="J270" s="354">
        <v>0</v>
      </c>
      <c r="K270" s="354">
        <v>0</v>
      </c>
      <c r="L270" s="111" t="s">
        <v>1064</v>
      </c>
    </row>
    <row r="271" spans="1:12" ht="31.5" x14ac:dyDescent="0.25">
      <c r="A271" s="348">
        <v>0</v>
      </c>
      <c r="B271" s="548" t="s">
        <v>773</v>
      </c>
      <c r="C271" s="350">
        <v>0</v>
      </c>
      <c r="D271" s="350">
        <v>0</v>
      </c>
      <c r="E271" s="350">
        <v>0</v>
      </c>
      <c r="F271" s="354">
        <v>0</v>
      </c>
      <c r="G271" s="354">
        <v>0</v>
      </c>
      <c r="H271" s="354">
        <v>0</v>
      </c>
      <c r="I271" s="354">
        <v>0</v>
      </c>
      <c r="J271" s="354">
        <v>0</v>
      </c>
      <c r="K271" s="354">
        <v>0</v>
      </c>
      <c r="L271" s="111" t="s">
        <v>1064</v>
      </c>
    </row>
    <row r="272" spans="1:12" ht="47.25" x14ac:dyDescent="0.25">
      <c r="A272" s="348">
        <v>0</v>
      </c>
      <c r="B272" s="548" t="s">
        <v>939</v>
      </c>
      <c r="C272" s="350">
        <v>0</v>
      </c>
      <c r="D272" s="350">
        <v>0</v>
      </c>
      <c r="E272" s="350">
        <v>0</v>
      </c>
      <c r="F272" s="354">
        <v>0</v>
      </c>
      <c r="G272" s="354">
        <v>0</v>
      </c>
      <c r="H272" s="354">
        <v>0</v>
      </c>
      <c r="I272" s="354">
        <v>0</v>
      </c>
      <c r="J272" s="354">
        <v>0</v>
      </c>
      <c r="K272" s="354">
        <v>0</v>
      </c>
      <c r="L272" s="111" t="s">
        <v>1064</v>
      </c>
    </row>
    <row r="273" spans="1:12" ht="31.5" x14ac:dyDescent="0.25">
      <c r="A273" s="348">
        <v>0</v>
      </c>
      <c r="B273" s="548" t="s">
        <v>564</v>
      </c>
      <c r="C273" s="350">
        <v>0</v>
      </c>
      <c r="D273" s="350">
        <v>0</v>
      </c>
      <c r="E273" s="350">
        <v>0</v>
      </c>
      <c r="F273" s="354">
        <v>2015</v>
      </c>
      <c r="G273" s="354">
        <v>2015</v>
      </c>
      <c r="H273" s="354" t="s">
        <v>476</v>
      </c>
      <c r="I273" s="354" t="s">
        <v>477</v>
      </c>
      <c r="J273" s="354" t="s">
        <v>477</v>
      </c>
      <c r="K273" s="354" t="s">
        <v>477</v>
      </c>
      <c r="L273" s="111" t="s">
        <v>1064</v>
      </c>
    </row>
    <row r="274" spans="1:12" ht="31.5" x14ac:dyDescent="0.25">
      <c r="A274" s="348">
        <v>0</v>
      </c>
      <c r="B274" s="548" t="s">
        <v>600</v>
      </c>
      <c r="C274" s="350">
        <v>0</v>
      </c>
      <c r="D274" s="350">
        <v>0</v>
      </c>
      <c r="E274" s="350">
        <v>0</v>
      </c>
      <c r="F274" s="354">
        <v>2015</v>
      </c>
      <c r="G274" s="354">
        <v>2015</v>
      </c>
      <c r="H274" s="354" t="s">
        <v>474</v>
      </c>
      <c r="I274" s="354" t="s">
        <v>477</v>
      </c>
      <c r="J274" s="354" t="s">
        <v>477</v>
      </c>
      <c r="K274" s="354" t="s">
        <v>477</v>
      </c>
      <c r="L274" s="111" t="s">
        <v>1064</v>
      </c>
    </row>
    <row r="275" spans="1:12" ht="31.5" x14ac:dyDescent="0.25">
      <c r="A275" s="348">
        <v>0</v>
      </c>
      <c r="B275" s="548" t="s">
        <v>394</v>
      </c>
      <c r="C275" s="350">
        <v>0</v>
      </c>
      <c r="D275" s="350">
        <v>0</v>
      </c>
      <c r="E275" s="350">
        <v>0</v>
      </c>
      <c r="F275" s="354">
        <v>2015</v>
      </c>
      <c r="G275" s="354">
        <v>2015</v>
      </c>
      <c r="H275" s="354" t="s">
        <v>474</v>
      </c>
      <c r="I275" s="354" t="s">
        <v>477</v>
      </c>
      <c r="J275" s="354" t="s">
        <v>477</v>
      </c>
      <c r="K275" s="354" t="s">
        <v>477</v>
      </c>
      <c r="L275" s="111" t="s">
        <v>1064</v>
      </c>
    </row>
    <row r="276" spans="1:12" ht="47.25" x14ac:dyDescent="0.25">
      <c r="A276" s="348">
        <v>0</v>
      </c>
      <c r="B276" s="548" t="s">
        <v>761</v>
      </c>
      <c r="C276" s="350">
        <v>0</v>
      </c>
      <c r="D276" s="350">
        <v>0</v>
      </c>
      <c r="E276" s="350">
        <v>0</v>
      </c>
      <c r="F276" s="354">
        <v>2015</v>
      </c>
      <c r="G276" s="354">
        <v>2015</v>
      </c>
      <c r="H276" s="354" t="s">
        <v>474</v>
      </c>
      <c r="I276" s="354" t="s">
        <v>477</v>
      </c>
      <c r="J276" s="354" t="s">
        <v>477</v>
      </c>
      <c r="K276" s="354" t="s">
        <v>477</v>
      </c>
      <c r="L276" s="111" t="s">
        <v>1064</v>
      </c>
    </row>
    <row r="277" spans="1:12" ht="31.5" x14ac:dyDescent="0.25">
      <c r="A277" s="348">
        <v>0</v>
      </c>
      <c r="B277" s="548" t="s">
        <v>762</v>
      </c>
      <c r="C277" s="350">
        <v>0</v>
      </c>
      <c r="D277" s="350">
        <v>0</v>
      </c>
      <c r="E277" s="350">
        <v>0</v>
      </c>
      <c r="F277" s="354">
        <v>2015</v>
      </c>
      <c r="G277" s="354">
        <v>2015</v>
      </c>
      <c r="H277" s="354" t="s">
        <v>474</v>
      </c>
      <c r="I277" s="354" t="s">
        <v>477</v>
      </c>
      <c r="J277" s="354" t="s">
        <v>477</v>
      </c>
      <c r="K277" s="354" t="s">
        <v>477</v>
      </c>
      <c r="L277" s="111" t="s">
        <v>1064</v>
      </c>
    </row>
    <row r="278" spans="1:12" ht="31.5" x14ac:dyDescent="0.25">
      <c r="A278" s="348">
        <v>0</v>
      </c>
      <c r="B278" s="548" t="s">
        <v>763</v>
      </c>
      <c r="C278" s="350">
        <v>0</v>
      </c>
      <c r="D278" s="350">
        <v>0</v>
      </c>
      <c r="E278" s="350">
        <v>0</v>
      </c>
      <c r="F278" s="354">
        <v>2015</v>
      </c>
      <c r="G278" s="354">
        <v>2015</v>
      </c>
      <c r="H278" s="354" t="s">
        <v>474</v>
      </c>
      <c r="I278" s="354" t="s">
        <v>477</v>
      </c>
      <c r="J278" s="354" t="s">
        <v>477</v>
      </c>
      <c r="K278" s="354" t="s">
        <v>477</v>
      </c>
      <c r="L278" s="111" t="s">
        <v>1064</v>
      </c>
    </row>
    <row r="279" spans="1:12" ht="31.5" x14ac:dyDescent="0.25">
      <c r="A279" s="348">
        <v>0</v>
      </c>
      <c r="B279" s="548" t="s">
        <v>764</v>
      </c>
      <c r="C279" s="350">
        <v>0</v>
      </c>
      <c r="D279" s="350">
        <v>0</v>
      </c>
      <c r="E279" s="350">
        <v>0</v>
      </c>
      <c r="F279" s="354">
        <v>2015</v>
      </c>
      <c r="G279" s="354">
        <v>2015</v>
      </c>
      <c r="H279" s="354" t="s">
        <v>474</v>
      </c>
      <c r="I279" s="354" t="s">
        <v>477</v>
      </c>
      <c r="J279" s="354" t="s">
        <v>477</v>
      </c>
      <c r="K279" s="354" t="s">
        <v>477</v>
      </c>
      <c r="L279" s="111" t="s">
        <v>1064</v>
      </c>
    </row>
    <row r="280" spans="1:12" ht="31.5" x14ac:dyDescent="0.25">
      <c r="A280" s="348">
        <v>0</v>
      </c>
      <c r="B280" s="548" t="s">
        <v>765</v>
      </c>
      <c r="C280" s="350">
        <v>0</v>
      </c>
      <c r="D280" s="350">
        <v>0</v>
      </c>
      <c r="E280" s="350">
        <v>0</v>
      </c>
      <c r="F280" s="354">
        <v>2015</v>
      </c>
      <c r="G280" s="354">
        <v>2015</v>
      </c>
      <c r="H280" s="354" t="s">
        <v>474</v>
      </c>
      <c r="I280" s="354" t="s">
        <v>477</v>
      </c>
      <c r="J280" s="354" t="s">
        <v>477</v>
      </c>
      <c r="K280" s="354" t="s">
        <v>477</v>
      </c>
      <c r="L280" s="111" t="s">
        <v>1064</v>
      </c>
    </row>
    <row r="281" spans="1:12" ht="31.5" x14ac:dyDescent="0.25">
      <c r="A281" s="348">
        <v>0</v>
      </c>
      <c r="B281" s="548" t="s">
        <v>766</v>
      </c>
      <c r="C281" s="350">
        <v>0</v>
      </c>
      <c r="D281" s="350">
        <v>0</v>
      </c>
      <c r="E281" s="350">
        <v>0</v>
      </c>
      <c r="F281" s="354">
        <v>2014</v>
      </c>
      <c r="G281" s="354">
        <v>2015</v>
      </c>
      <c r="H281" s="354" t="s">
        <v>476</v>
      </c>
      <c r="I281" s="354" t="s">
        <v>416</v>
      </c>
      <c r="J281" s="354" t="s">
        <v>416</v>
      </c>
      <c r="K281" s="354" t="s">
        <v>416</v>
      </c>
      <c r="L281" s="111" t="s">
        <v>1064</v>
      </c>
    </row>
    <row r="282" spans="1:12" ht="31.5" x14ac:dyDescent="0.25">
      <c r="A282" s="348">
        <v>0</v>
      </c>
      <c r="B282" s="548" t="s">
        <v>767</v>
      </c>
      <c r="C282" s="350">
        <v>0</v>
      </c>
      <c r="D282" s="350">
        <v>0</v>
      </c>
      <c r="E282" s="350">
        <v>0</v>
      </c>
      <c r="F282" s="354">
        <v>2015</v>
      </c>
      <c r="G282" s="354">
        <v>2015</v>
      </c>
      <c r="H282" s="354" t="s">
        <v>474</v>
      </c>
      <c r="I282" s="354" t="s">
        <v>477</v>
      </c>
      <c r="J282" s="354" t="s">
        <v>477</v>
      </c>
      <c r="K282" s="354" t="s">
        <v>477</v>
      </c>
      <c r="L282" s="111" t="s">
        <v>1064</v>
      </c>
    </row>
    <row r="283" spans="1:12" ht="15.75" x14ac:dyDescent="0.25">
      <c r="A283" s="348">
        <v>0</v>
      </c>
      <c r="B283" s="548" t="s">
        <v>768</v>
      </c>
      <c r="C283" s="350">
        <v>0</v>
      </c>
      <c r="D283" s="350">
        <v>0</v>
      </c>
      <c r="E283" s="350">
        <v>0</v>
      </c>
      <c r="F283" s="354">
        <v>2015</v>
      </c>
      <c r="G283" s="354">
        <v>2015</v>
      </c>
      <c r="H283" s="354" t="s">
        <v>474</v>
      </c>
      <c r="I283" s="354" t="s">
        <v>416</v>
      </c>
      <c r="J283" s="354" t="s">
        <v>416</v>
      </c>
      <c r="K283" s="354" t="s">
        <v>416</v>
      </c>
      <c r="L283" s="111" t="s">
        <v>1064</v>
      </c>
    </row>
    <row r="284" spans="1:12" ht="47.25" x14ac:dyDescent="0.25">
      <c r="A284" s="348">
        <v>0</v>
      </c>
      <c r="B284" s="548" t="s">
        <v>769</v>
      </c>
      <c r="C284" s="350">
        <v>0</v>
      </c>
      <c r="D284" s="350">
        <v>0</v>
      </c>
      <c r="E284" s="350">
        <v>0</v>
      </c>
      <c r="F284" s="354">
        <v>2015</v>
      </c>
      <c r="G284" s="354">
        <v>2015</v>
      </c>
      <c r="H284" s="354" t="s">
        <v>474</v>
      </c>
      <c r="I284" s="354" t="s">
        <v>477</v>
      </c>
      <c r="J284" s="354" t="s">
        <v>477</v>
      </c>
      <c r="K284" s="354" t="s">
        <v>477</v>
      </c>
      <c r="L284" s="111" t="s">
        <v>1064</v>
      </c>
    </row>
    <row r="285" spans="1:12" ht="31.5" x14ac:dyDescent="0.25">
      <c r="A285" s="348">
        <v>0</v>
      </c>
      <c r="B285" s="548" t="s">
        <v>770</v>
      </c>
      <c r="C285" s="350">
        <v>0</v>
      </c>
      <c r="D285" s="350">
        <v>0</v>
      </c>
      <c r="E285" s="350">
        <v>0</v>
      </c>
      <c r="F285" s="354">
        <v>2015</v>
      </c>
      <c r="G285" s="354">
        <v>2015</v>
      </c>
      <c r="H285" s="354" t="s">
        <v>474</v>
      </c>
      <c r="I285" s="354" t="s">
        <v>477</v>
      </c>
      <c r="J285" s="354" t="s">
        <v>477</v>
      </c>
      <c r="K285" s="354" t="s">
        <v>477</v>
      </c>
      <c r="L285" s="111" t="s">
        <v>1064</v>
      </c>
    </row>
    <row r="286" spans="1:12" ht="47.25" x14ac:dyDescent="0.25">
      <c r="A286" s="348">
        <v>0</v>
      </c>
      <c r="B286" s="548" t="s">
        <v>771</v>
      </c>
      <c r="C286" s="350">
        <v>0</v>
      </c>
      <c r="D286" s="350">
        <v>0</v>
      </c>
      <c r="E286" s="350">
        <v>0</v>
      </c>
      <c r="F286" s="354">
        <v>2015</v>
      </c>
      <c r="G286" s="354">
        <v>2015</v>
      </c>
      <c r="H286" s="354" t="s">
        <v>474</v>
      </c>
      <c r="I286" s="354" t="s">
        <v>416</v>
      </c>
      <c r="J286" s="354" t="s">
        <v>416</v>
      </c>
      <c r="K286" s="354" t="s">
        <v>416</v>
      </c>
      <c r="L286" s="111" t="s">
        <v>1064</v>
      </c>
    </row>
    <row r="287" spans="1:12" ht="31.5" x14ac:dyDescent="0.25">
      <c r="A287" s="348">
        <v>0</v>
      </c>
      <c r="B287" s="548" t="s">
        <v>829</v>
      </c>
      <c r="C287" s="350">
        <v>0</v>
      </c>
      <c r="D287" s="350">
        <v>0</v>
      </c>
      <c r="E287" s="350">
        <v>0</v>
      </c>
      <c r="F287" s="354">
        <v>2015</v>
      </c>
      <c r="G287" s="354">
        <v>2015</v>
      </c>
      <c r="H287" s="354" t="s">
        <v>474</v>
      </c>
      <c r="I287" s="354" t="s">
        <v>416</v>
      </c>
      <c r="J287" s="354" t="s">
        <v>416</v>
      </c>
      <c r="K287" s="354" t="s">
        <v>416</v>
      </c>
      <c r="L287" s="111" t="s">
        <v>1064</v>
      </c>
    </row>
    <row r="288" spans="1:12" ht="31.5" x14ac:dyDescent="0.25">
      <c r="A288" s="348">
        <v>0</v>
      </c>
      <c r="B288" s="548" t="s">
        <v>830</v>
      </c>
      <c r="C288" s="350">
        <v>0</v>
      </c>
      <c r="D288" s="350">
        <v>0</v>
      </c>
      <c r="E288" s="350">
        <v>0</v>
      </c>
      <c r="F288" s="354">
        <v>2015</v>
      </c>
      <c r="G288" s="354">
        <v>2015</v>
      </c>
      <c r="H288" s="354" t="s">
        <v>474</v>
      </c>
      <c r="I288" s="354" t="s">
        <v>416</v>
      </c>
      <c r="J288" s="354" t="s">
        <v>416</v>
      </c>
      <c r="K288" s="354" t="s">
        <v>416</v>
      </c>
      <c r="L288" s="111" t="s">
        <v>1064</v>
      </c>
    </row>
    <row r="289" spans="1:12" ht="47.25" x14ac:dyDescent="0.25">
      <c r="A289" s="348">
        <v>0</v>
      </c>
      <c r="B289" s="548" t="s">
        <v>831</v>
      </c>
      <c r="C289" s="350">
        <v>0</v>
      </c>
      <c r="D289" s="350">
        <v>0</v>
      </c>
      <c r="E289" s="350">
        <v>0</v>
      </c>
      <c r="F289" s="354">
        <v>2015</v>
      </c>
      <c r="G289" s="354">
        <v>2015</v>
      </c>
      <c r="H289" s="354" t="s">
        <v>474</v>
      </c>
      <c r="I289" s="354" t="s">
        <v>416</v>
      </c>
      <c r="J289" s="354" t="s">
        <v>416</v>
      </c>
      <c r="K289" s="354" t="s">
        <v>416</v>
      </c>
      <c r="L289" s="111" t="s">
        <v>1064</v>
      </c>
    </row>
    <row r="290" spans="1:12" ht="47.25" x14ac:dyDescent="0.25">
      <c r="A290" s="348">
        <v>0</v>
      </c>
      <c r="B290" s="548" t="s">
        <v>832</v>
      </c>
      <c r="C290" s="350">
        <v>0</v>
      </c>
      <c r="D290" s="350">
        <v>0</v>
      </c>
      <c r="E290" s="350">
        <v>0</v>
      </c>
      <c r="F290" s="354">
        <v>2015</v>
      </c>
      <c r="G290" s="354">
        <v>2015</v>
      </c>
      <c r="H290" s="354" t="s">
        <v>474</v>
      </c>
      <c r="I290" s="354" t="s">
        <v>416</v>
      </c>
      <c r="J290" s="354" t="s">
        <v>416</v>
      </c>
      <c r="K290" s="354" t="s">
        <v>416</v>
      </c>
      <c r="L290" s="111" t="s">
        <v>1064</v>
      </c>
    </row>
    <row r="291" spans="1:12" ht="31.5" x14ac:dyDescent="0.25">
      <c r="A291" s="348">
        <v>0</v>
      </c>
      <c r="B291" s="548" t="s">
        <v>833</v>
      </c>
      <c r="C291" s="350">
        <v>0</v>
      </c>
      <c r="D291" s="350">
        <v>0</v>
      </c>
      <c r="E291" s="350">
        <v>0</v>
      </c>
      <c r="F291" s="354">
        <v>2015</v>
      </c>
      <c r="G291" s="354">
        <v>2015</v>
      </c>
      <c r="H291" s="354" t="s">
        <v>474</v>
      </c>
      <c r="I291" s="354" t="s">
        <v>477</v>
      </c>
      <c r="J291" s="354" t="s">
        <v>477</v>
      </c>
      <c r="K291" s="354" t="s">
        <v>477</v>
      </c>
      <c r="L291" s="111" t="s">
        <v>1064</v>
      </c>
    </row>
    <row r="292" spans="1:12" ht="47.25" x14ac:dyDescent="0.25">
      <c r="A292" s="348">
        <v>0</v>
      </c>
      <c r="B292" s="548" t="s">
        <v>834</v>
      </c>
      <c r="C292" s="350">
        <v>0</v>
      </c>
      <c r="D292" s="350">
        <v>0</v>
      </c>
      <c r="E292" s="350">
        <v>0</v>
      </c>
      <c r="F292" s="354">
        <v>2015</v>
      </c>
      <c r="G292" s="354">
        <v>2015</v>
      </c>
      <c r="H292" s="354" t="s">
        <v>474</v>
      </c>
      <c r="I292" s="354" t="s">
        <v>416</v>
      </c>
      <c r="J292" s="354" t="s">
        <v>416</v>
      </c>
      <c r="K292" s="354" t="s">
        <v>416</v>
      </c>
      <c r="L292" s="111" t="s">
        <v>1064</v>
      </c>
    </row>
    <row r="293" spans="1:12" ht="47.25" x14ac:dyDescent="0.25">
      <c r="A293" s="348">
        <v>0</v>
      </c>
      <c r="B293" s="548" t="s">
        <v>835</v>
      </c>
      <c r="C293" s="350">
        <v>0</v>
      </c>
      <c r="D293" s="350">
        <v>0</v>
      </c>
      <c r="E293" s="350">
        <v>0</v>
      </c>
      <c r="F293" s="354">
        <v>2015</v>
      </c>
      <c r="G293" s="354">
        <v>2015</v>
      </c>
      <c r="H293" s="354" t="s">
        <v>474</v>
      </c>
      <c r="I293" s="354" t="s">
        <v>416</v>
      </c>
      <c r="J293" s="354" t="s">
        <v>416</v>
      </c>
      <c r="K293" s="354" t="s">
        <v>416</v>
      </c>
      <c r="L293" s="111" t="s">
        <v>1064</v>
      </c>
    </row>
    <row r="294" spans="1:12" ht="15.75" x14ac:dyDescent="0.25">
      <c r="A294" s="348">
        <v>0</v>
      </c>
      <c r="B294" s="548" t="s">
        <v>836</v>
      </c>
      <c r="C294" s="350">
        <v>0</v>
      </c>
      <c r="D294" s="350">
        <v>0</v>
      </c>
      <c r="E294" s="350">
        <v>0</v>
      </c>
      <c r="F294" s="354">
        <v>2015</v>
      </c>
      <c r="G294" s="354">
        <v>2015</v>
      </c>
      <c r="H294" s="354" t="s">
        <v>474</v>
      </c>
      <c r="I294" s="354" t="s">
        <v>416</v>
      </c>
      <c r="J294" s="354" t="s">
        <v>416</v>
      </c>
      <c r="K294" s="354" t="s">
        <v>416</v>
      </c>
      <c r="L294" s="111" t="s">
        <v>1064</v>
      </c>
    </row>
    <row r="295" spans="1:12" ht="31.5" x14ac:dyDescent="0.25">
      <c r="A295" s="348">
        <v>0</v>
      </c>
      <c r="B295" s="548" t="s">
        <v>837</v>
      </c>
      <c r="C295" s="350">
        <v>0</v>
      </c>
      <c r="D295" s="350">
        <v>0</v>
      </c>
      <c r="E295" s="350">
        <v>0</v>
      </c>
      <c r="F295" s="354">
        <v>2015</v>
      </c>
      <c r="G295" s="354">
        <v>2015</v>
      </c>
      <c r="H295" s="354" t="s">
        <v>474</v>
      </c>
      <c r="I295" s="354" t="s">
        <v>416</v>
      </c>
      <c r="J295" s="354" t="s">
        <v>416</v>
      </c>
      <c r="K295" s="354" t="s">
        <v>416</v>
      </c>
      <c r="L295" s="111" t="s">
        <v>1064</v>
      </c>
    </row>
    <row r="296" spans="1:12" ht="31.5" x14ac:dyDescent="0.25">
      <c r="A296" s="348">
        <v>0</v>
      </c>
      <c r="B296" s="548" t="s">
        <v>838</v>
      </c>
      <c r="C296" s="350">
        <v>0</v>
      </c>
      <c r="D296" s="350">
        <v>0</v>
      </c>
      <c r="E296" s="350">
        <v>0</v>
      </c>
      <c r="F296" s="354">
        <v>2014</v>
      </c>
      <c r="G296" s="354">
        <v>2015</v>
      </c>
      <c r="H296" s="354" t="s">
        <v>474</v>
      </c>
      <c r="I296" s="354" t="s">
        <v>477</v>
      </c>
      <c r="J296" s="354" t="s">
        <v>477</v>
      </c>
      <c r="K296" s="354" t="s">
        <v>477</v>
      </c>
      <c r="L296" s="111" t="s">
        <v>1064</v>
      </c>
    </row>
    <row r="297" spans="1:12" ht="31.5" x14ac:dyDescent="0.25">
      <c r="A297" s="348">
        <v>0</v>
      </c>
      <c r="B297" s="548" t="s">
        <v>839</v>
      </c>
      <c r="C297" s="350">
        <v>0</v>
      </c>
      <c r="D297" s="350">
        <v>0</v>
      </c>
      <c r="E297" s="350">
        <v>0</v>
      </c>
      <c r="F297" s="354">
        <v>2015</v>
      </c>
      <c r="G297" s="354">
        <v>2015</v>
      </c>
      <c r="H297" s="354" t="s">
        <v>474</v>
      </c>
      <c r="I297" s="354" t="s">
        <v>477</v>
      </c>
      <c r="J297" s="354" t="s">
        <v>477</v>
      </c>
      <c r="K297" s="354" t="s">
        <v>477</v>
      </c>
      <c r="L297" s="111" t="s">
        <v>1064</v>
      </c>
    </row>
    <row r="298" spans="1:12" ht="31.5" x14ac:dyDescent="0.25">
      <c r="A298" s="348">
        <v>0</v>
      </c>
      <c r="B298" s="548" t="s">
        <v>840</v>
      </c>
      <c r="C298" s="350">
        <v>0</v>
      </c>
      <c r="D298" s="350">
        <v>0</v>
      </c>
      <c r="E298" s="350">
        <v>0</v>
      </c>
      <c r="F298" s="354">
        <v>2015</v>
      </c>
      <c r="G298" s="354">
        <v>2015</v>
      </c>
      <c r="H298" s="354" t="s">
        <v>474</v>
      </c>
      <c r="I298" s="354" t="s">
        <v>477</v>
      </c>
      <c r="J298" s="354" t="s">
        <v>477</v>
      </c>
      <c r="K298" s="354" t="s">
        <v>477</v>
      </c>
      <c r="L298" s="111" t="s">
        <v>1064</v>
      </c>
    </row>
    <row r="299" spans="1:12" ht="47.25" x14ac:dyDescent="0.25">
      <c r="A299" s="348">
        <v>0</v>
      </c>
      <c r="B299" s="548" t="s">
        <v>841</v>
      </c>
      <c r="C299" s="350">
        <v>0</v>
      </c>
      <c r="D299" s="350">
        <v>0</v>
      </c>
      <c r="E299" s="350">
        <v>0</v>
      </c>
      <c r="F299" s="354">
        <v>2015</v>
      </c>
      <c r="G299" s="354">
        <v>2015</v>
      </c>
      <c r="H299" s="354" t="s">
        <v>474</v>
      </c>
      <c r="I299" s="354" t="s">
        <v>477</v>
      </c>
      <c r="J299" s="354" t="s">
        <v>477</v>
      </c>
      <c r="K299" s="354" t="s">
        <v>477</v>
      </c>
      <c r="L299" s="111" t="s">
        <v>1064</v>
      </c>
    </row>
    <row r="300" spans="1:12" ht="94.5" x14ac:dyDescent="0.25">
      <c r="A300" s="348">
        <v>0</v>
      </c>
      <c r="B300" s="548" t="s">
        <v>842</v>
      </c>
      <c r="C300" s="350">
        <v>0</v>
      </c>
      <c r="D300" s="350">
        <v>0</v>
      </c>
      <c r="E300" s="350">
        <v>0</v>
      </c>
      <c r="F300" s="354">
        <v>2014</v>
      </c>
      <c r="G300" s="354">
        <v>2015</v>
      </c>
      <c r="H300" s="354" t="s">
        <v>474</v>
      </c>
      <c r="I300" s="354" t="s">
        <v>477</v>
      </c>
      <c r="J300" s="354" t="s">
        <v>477</v>
      </c>
      <c r="K300" s="354" t="s">
        <v>477</v>
      </c>
      <c r="L300" s="111" t="s">
        <v>1064</v>
      </c>
    </row>
    <row r="301" spans="1:12" ht="31.5" x14ac:dyDescent="0.25">
      <c r="A301" s="348">
        <v>0</v>
      </c>
      <c r="B301" s="548" t="s">
        <v>843</v>
      </c>
      <c r="C301" s="350">
        <v>0</v>
      </c>
      <c r="D301" s="350">
        <v>0</v>
      </c>
      <c r="E301" s="350">
        <v>0</v>
      </c>
      <c r="F301" s="354">
        <v>2015</v>
      </c>
      <c r="G301" s="354">
        <v>2015</v>
      </c>
      <c r="H301" s="354" t="s">
        <v>474</v>
      </c>
      <c r="I301" s="354" t="s">
        <v>477</v>
      </c>
      <c r="J301" s="354" t="s">
        <v>477</v>
      </c>
      <c r="K301" s="354" t="s">
        <v>477</v>
      </c>
      <c r="L301" s="111" t="s">
        <v>1064</v>
      </c>
    </row>
    <row r="302" spans="1:12" ht="31.5" x14ac:dyDescent="0.25">
      <c r="A302" s="348">
        <v>0</v>
      </c>
      <c r="B302" s="548" t="s">
        <v>844</v>
      </c>
      <c r="C302" s="350">
        <v>0</v>
      </c>
      <c r="D302" s="350">
        <v>0</v>
      </c>
      <c r="E302" s="350">
        <v>0</v>
      </c>
      <c r="F302" s="354">
        <v>2015</v>
      </c>
      <c r="G302" s="354">
        <v>2015</v>
      </c>
      <c r="H302" s="354" t="s">
        <v>474</v>
      </c>
      <c r="I302" s="354" t="s">
        <v>477</v>
      </c>
      <c r="J302" s="354" t="s">
        <v>477</v>
      </c>
      <c r="K302" s="354" t="s">
        <v>477</v>
      </c>
      <c r="L302" s="111" t="s">
        <v>1064</v>
      </c>
    </row>
    <row r="303" spans="1:12" ht="47.25" x14ac:dyDescent="0.25">
      <c r="A303" s="348">
        <v>0</v>
      </c>
      <c r="B303" s="548" t="s">
        <v>845</v>
      </c>
      <c r="C303" s="350">
        <v>0</v>
      </c>
      <c r="D303" s="350">
        <v>0</v>
      </c>
      <c r="E303" s="350">
        <v>0</v>
      </c>
      <c r="F303" s="354">
        <v>2014</v>
      </c>
      <c r="G303" s="354">
        <v>2015</v>
      </c>
      <c r="H303" s="354" t="s">
        <v>474</v>
      </c>
      <c r="I303" s="354" t="s">
        <v>477</v>
      </c>
      <c r="J303" s="354" t="s">
        <v>477</v>
      </c>
      <c r="K303" s="354" t="s">
        <v>477</v>
      </c>
      <c r="L303" s="111" t="s">
        <v>1064</v>
      </c>
    </row>
    <row r="304" spans="1:12" ht="47.25" x14ac:dyDescent="0.25">
      <c r="A304" s="348">
        <v>0</v>
      </c>
      <c r="B304" s="548" t="s">
        <v>940</v>
      </c>
      <c r="C304" s="350">
        <v>0</v>
      </c>
      <c r="D304" s="350">
        <v>0</v>
      </c>
      <c r="E304" s="350">
        <v>0</v>
      </c>
      <c r="F304" s="354">
        <v>2015</v>
      </c>
      <c r="G304" s="354">
        <v>2015</v>
      </c>
      <c r="H304" s="354" t="s">
        <v>474</v>
      </c>
      <c r="I304" s="354" t="s">
        <v>477</v>
      </c>
      <c r="J304" s="354" t="s">
        <v>477</v>
      </c>
      <c r="K304" s="354" t="s">
        <v>477</v>
      </c>
      <c r="L304" s="111" t="s">
        <v>1064</v>
      </c>
    </row>
    <row r="305" spans="1:12" ht="31.5" x14ac:dyDescent="0.25">
      <c r="A305" s="348">
        <v>0</v>
      </c>
      <c r="B305" s="548" t="s">
        <v>941</v>
      </c>
      <c r="C305" s="350">
        <v>0</v>
      </c>
      <c r="D305" s="350">
        <v>0</v>
      </c>
      <c r="E305" s="350">
        <v>0</v>
      </c>
      <c r="F305" s="354">
        <v>2015</v>
      </c>
      <c r="G305" s="354">
        <v>2015</v>
      </c>
      <c r="H305" s="354" t="s">
        <v>474</v>
      </c>
      <c r="I305" s="354" t="s">
        <v>477</v>
      </c>
      <c r="J305" s="354" t="s">
        <v>477</v>
      </c>
      <c r="K305" s="354" t="s">
        <v>477</v>
      </c>
      <c r="L305" s="111" t="s">
        <v>1064</v>
      </c>
    </row>
    <row r="306" spans="1:12" ht="31.5" x14ac:dyDescent="0.25">
      <c r="A306" s="348">
        <v>0</v>
      </c>
      <c r="B306" s="548" t="s">
        <v>942</v>
      </c>
      <c r="C306" s="350">
        <v>0</v>
      </c>
      <c r="D306" s="350">
        <v>0</v>
      </c>
      <c r="E306" s="350">
        <v>0</v>
      </c>
      <c r="F306" s="354">
        <v>2015</v>
      </c>
      <c r="G306" s="354">
        <v>2015</v>
      </c>
      <c r="H306" s="354" t="s">
        <v>474</v>
      </c>
      <c r="I306" s="354" t="s">
        <v>477</v>
      </c>
      <c r="J306" s="354" t="s">
        <v>477</v>
      </c>
      <c r="K306" s="354" t="s">
        <v>477</v>
      </c>
      <c r="L306" s="111" t="s">
        <v>1064</v>
      </c>
    </row>
    <row r="307" spans="1:12" ht="31.5" x14ac:dyDescent="0.25">
      <c r="A307" s="348">
        <v>0</v>
      </c>
      <c r="B307" s="548" t="s">
        <v>943</v>
      </c>
      <c r="C307" s="350">
        <v>0</v>
      </c>
      <c r="D307" s="350">
        <v>0</v>
      </c>
      <c r="E307" s="350">
        <v>0</v>
      </c>
      <c r="F307" s="354">
        <v>2015</v>
      </c>
      <c r="G307" s="354">
        <v>2015</v>
      </c>
      <c r="H307" s="354" t="s">
        <v>474</v>
      </c>
      <c r="I307" s="354" t="s">
        <v>477</v>
      </c>
      <c r="J307" s="354" t="s">
        <v>477</v>
      </c>
      <c r="K307" s="354" t="s">
        <v>477</v>
      </c>
      <c r="L307" s="111" t="s">
        <v>1064</v>
      </c>
    </row>
    <row r="308" spans="1:12" ht="31.5" x14ac:dyDescent="0.25">
      <c r="A308" s="348">
        <v>0</v>
      </c>
      <c r="B308" s="548" t="s">
        <v>944</v>
      </c>
      <c r="C308" s="350">
        <v>0</v>
      </c>
      <c r="D308" s="350">
        <v>0</v>
      </c>
      <c r="E308" s="350">
        <v>0</v>
      </c>
      <c r="F308" s="354">
        <v>2015</v>
      </c>
      <c r="G308" s="354">
        <v>2015</v>
      </c>
      <c r="H308" s="354" t="s">
        <v>474</v>
      </c>
      <c r="I308" s="354" t="s">
        <v>477</v>
      </c>
      <c r="J308" s="354" t="s">
        <v>477</v>
      </c>
      <c r="K308" s="354" t="s">
        <v>477</v>
      </c>
      <c r="L308" s="111" t="s">
        <v>1064</v>
      </c>
    </row>
    <row r="309" spans="1:12" ht="31.5" x14ac:dyDescent="0.25">
      <c r="A309" s="348">
        <v>0</v>
      </c>
      <c r="B309" s="548" t="s">
        <v>945</v>
      </c>
      <c r="C309" s="350">
        <v>0</v>
      </c>
      <c r="D309" s="350">
        <v>0</v>
      </c>
      <c r="E309" s="350">
        <v>0</v>
      </c>
      <c r="F309" s="354">
        <v>2015</v>
      </c>
      <c r="G309" s="354">
        <v>2015</v>
      </c>
      <c r="H309" s="354" t="s">
        <v>474</v>
      </c>
      <c r="I309" s="354" t="s">
        <v>477</v>
      </c>
      <c r="J309" s="354" t="s">
        <v>477</v>
      </c>
      <c r="K309" s="354" t="s">
        <v>477</v>
      </c>
      <c r="L309" s="111" t="s">
        <v>1064</v>
      </c>
    </row>
    <row r="310" spans="1:12" ht="47.25" x14ac:dyDescent="0.25">
      <c r="A310" s="348">
        <v>0</v>
      </c>
      <c r="B310" s="548" t="s">
        <v>946</v>
      </c>
      <c r="C310" s="350">
        <v>0</v>
      </c>
      <c r="D310" s="350">
        <v>0</v>
      </c>
      <c r="E310" s="350">
        <v>0</v>
      </c>
      <c r="F310" s="354">
        <v>2015</v>
      </c>
      <c r="G310" s="354">
        <v>2015</v>
      </c>
      <c r="H310" s="354" t="s">
        <v>474</v>
      </c>
      <c r="I310" s="354" t="s">
        <v>477</v>
      </c>
      <c r="J310" s="354" t="s">
        <v>477</v>
      </c>
      <c r="K310" s="354" t="s">
        <v>477</v>
      </c>
      <c r="L310" s="111" t="s">
        <v>1064</v>
      </c>
    </row>
    <row r="311" spans="1:12" ht="47.25" x14ac:dyDescent="0.25">
      <c r="A311" s="348">
        <v>0</v>
      </c>
      <c r="B311" s="548" t="s">
        <v>947</v>
      </c>
      <c r="C311" s="350">
        <v>0</v>
      </c>
      <c r="D311" s="350">
        <v>0</v>
      </c>
      <c r="E311" s="350">
        <v>0</v>
      </c>
      <c r="F311" s="354">
        <v>2015</v>
      </c>
      <c r="G311" s="354">
        <v>2015</v>
      </c>
      <c r="H311" s="354" t="s">
        <v>474</v>
      </c>
      <c r="I311" s="354" t="s">
        <v>477</v>
      </c>
      <c r="J311" s="354" t="s">
        <v>477</v>
      </c>
      <c r="K311" s="354" t="s">
        <v>477</v>
      </c>
      <c r="L311" s="111" t="s">
        <v>1064</v>
      </c>
    </row>
    <row r="312" spans="1:12" ht="31.5" x14ac:dyDescent="0.25">
      <c r="A312" s="348">
        <v>0</v>
      </c>
      <c r="B312" s="548" t="s">
        <v>948</v>
      </c>
      <c r="C312" s="350">
        <v>0</v>
      </c>
      <c r="D312" s="350">
        <v>0</v>
      </c>
      <c r="E312" s="350">
        <v>0</v>
      </c>
      <c r="F312" s="354">
        <v>2015</v>
      </c>
      <c r="G312" s="354">
        <v>2015</v>
      </c>
      <c r="H312" s="354" t="s">
        <v>474</v>
      </c>
      <c r="I312" s="354" t="s">
        <v>477</v>
      </c>
      <c r="J312" s="354" t="s">
        <v>477</v>
      </c>
      <c r="K312" s="354" t="s">
        <v>477</v>
      </c>
      <c r="L312" s="111" t="s">
        <v>1064</v>
      </c>
    </row>
    <row r="313" spans="1:12" ht="31.5" x14ac:dyDescent="0.25">
      <c r="A313" s="348">
        <v>0</v>
      </c>
      <c r="B313" s="548" t="s">
        <v>949</v>
      </c>
      <c r="C313" s="350">
        <v>0</v>
      </c>
      <c r="D313" s="350">
        <v>0</v>
      </c>
      <c r="E313" s="350">
        <v>0</v>
      </c>
      <c r="F313" s="354">
        <v>2015</v>
      </c>
      <c r="G313" s="354">
        <v>2015</v>
      </c>
      <c r="H313" s="354" t="s">
        <v>474</v>
      </c>
      <c r="I313" s="354" t="s">
        <v>477</v>
      </c>
      <c r="J313" s="354" t="s">
        <v>477</v>
      </c>
      <c r="K313" s="354" t="s">
        <v>477</v>
      </c>
      <c r="L313" s="111" t="s">
        <v>1064</v>
      </c>
    </row>
    <row r="314" spans="1:12" ht="47.25" x14ac:dyDescent="0.25">
      <c r="A314" s="348">
        <v>0</v>
      </c>
      <c r="B314" s="548" t="s">
        <v>950</v>
      </c>
      <c r="C314" s="350">
        <v>0</v>
      </c>
      <c r="D314" s="350">
        <v>0</v>
      </c>
      <c r="E314" s="350">
        <v>0</v>
      </c>
      <c r="F314" s="354">
        <v>2015</v>
      </c>
      <c r="G314" s="354">
        <v>2015</v>
      </c>
      <c r="H314" s="354" t="s">
        <v>474</v>
      </c>
      <c r="I314" s="354" t="s">
        <v>477</v>
      </c>
      <c r="J314" s="354" t="s">
        <v>477</v>
      </c>
      <c r="K314" s="354" t="s">
        <v>477</v>
      </c>
      <c r="L314" s="111" t="s">
        <v>1064</v>
      </c>
    </row>
    <row r="315" spans="1:12" ht="63" x14ac:dyDescent="0.25">
      <c r="A315" s="348">
        <v>0</v>
      </c>
      <c r="B315" s="548" t="s">
        <v>951</v>
      </c>
      <c r="C315" s="350">
        <v>0</v>
      </c>
      <c r="D315" s="350">
        <v>0</v>
      </c>
      <c r="E315" s="350">
        <v>0</v>
      </c>
      <c r="F315" s="354">
        <v>2015</v>
      </c>
      <c r="G315" s="354">
        <v>2015</v>
      </c>
      <c r="H315" s="354" t="s">
        <v>474</v>
      </c>
      <c r="I315" s="354" t="s">
        <v>477</v>
      </c>
      <c r="J315" s="354" t="s">
        <v>477</v>
      </c>
      <c r="K315" s="354" t="s">
        <v>477</v>
      </c>
      <c r="L315" s="111" t="s">
        <v>1064</v>
      </c>
    </row>
    <row r="316" spans="1:12" ht="47.25" x14ac:dyDescent="0.25">
      <c r="A316" s="348">
        <v>0</v>
      </c>
      <c r="B316" s="548" t="s">
        <v>846</v>
      </c>
      <c r="C316" s="350">
        <v>0</v>
      </c>
      <c r="D316" s="350">
        <v>0</v>
      </c>
      <c r="E316" s="350">
        <v>0</v>
      </c>
      <c r="F316" s="354">
        <v>2015</v>
      </c>
      <c r="G316" s="354">
        <v>2015</v>
      </c>
      <c r="H316" s="354" t="s">
        <v>381</v>
      </c>
      <c r="I316" s="354" t="s">
        <v>416</v>
      </c>
      <c r="J316" s="354" t="s">
        <v>416</v>
      </c>
      <c r="K316" s="354" t="s">
        <v>416</v>
      </c>
      <c r="L316" s="111" t="s">
        <v>1064</v>
      </c>
    </row>
    <row r="317" spans="1:12" ht="15.75" x14ac:dyDescent="0.25">
      <c r="A317" s="348">
        <v>0</v>
      </c>
      <c r="B317" s="548" t="s">
        <v>606</v>
      </c>
      <c r="C317" s="350">
        <v>3.2</v>
      </c>
      <c r="D317" s="350">
        <v>0</v>
      </c>
      <c r="E317" s="350">
        <v>24.6</v>
      </c>
      <c r="F317" s="354">
        <v>2015</v>
      </c>
      <c r="G317" s="354">
        <v>2015</v>
      </c>
      <c r="H317" s="354" t="s">
        <v>381</v>
      </c>
      <c r="I317" s="354" t="s">
        <v>416</v>
      </c>
      <c r="J317" s="354" t="s">
        <v>416</v>
      </c>
      <c r="K317" s="354" t="s">
        <v>416</v>
      </c>
    </row>
    <row r="318" spans="1:12" ht="15.75" x14ac:dyDescent="0.25">
      <c r="A318" s="348">
        <v>0</v>
      </c>
      <c r="B318" s="548" t="s">
        <v>604</v>
      </c>
      <c r="C318" s="350">
        <v>0</v>
      </c>
      <c r="D318" s="350">
        <v>0</v>
      </c>
      <c r="E318" s="350">
        <v>0</v>
      </c>
      <c r="F318" s="354">
        <v>2015</v>
      </c>
      <c r="G318" s="354">
        <v>2015</v>
      </c>
      <c r="H318" s="354">
        <v>0</v>
      </c>
      <c r="I318" s="354" t="s">
        <v>416</v>
      </c>
      <c r="J318" s="354" t="s">
        <v>416</v>
      </c>
      <c r="K318" s="354" t="s">
        <v>416</v>
      </c>
      <c r="L318" s="111" t="s">
        <v>1064</v>
      </c>
    </row>
    <row r="319" spans="1:12" ht="31.5" x14ac:dyDescent="0.25">
      <c r="A319" s="348">
        <v>0</v>
      </c>
      <c r="B319" s="548" t="s">
        <v>605</v>
      </c>
      <c r="C319" s="350">
        <v>0</v>
      </c>
      <c r="D319" s="350">
        <v>0</v>
      </c>
      <c r="E319" s="350">
        <v>0</v>
      </c>
      <c r="F319" s="354">
        <v>2014</v>
      </c>
      <c r="G319" s="354">
        <v>2015</v>
      </c>
      <c r="H319" s="354" t="s">
        <v>381</v>
      </c>
      <c r="I319" s="354" t="s">
        <v>416</v>
      </c>
      <c r="J319" s="354" t="s">
        <v>416</v>
      </c>
      <c r="K319" s="354" t="s">
        <v>416</v>
      </c>
      <c r="L319" s="111" t="s">
        <v>1064</v>
      </c>
    </row>
    <row r="320" spans="1:12" ht="15.75" x14ac:dyDescent="0.25">
      <c r="A320" s="348">
        <v>0</v>
      </c>
      <c r="B320" s="548" t="s">
        <v>859</v>
      </c>
      <c r="C320" s="350">
        <v>3.1600000000000006</v>
      </c>
      <c r="D320" s="350">
        <v>0</v>
      </c>
      <c r="E320" s="350">
        <v>27.758999999999986</v>
      </c>
      <c r="F320" s="354">
        <v>2015</v>
      </c>
      <c r="G320" s="354">
        <v>2015</v>
      </c>
      <c r="H320" s="354" t="s">
        <v>381</v>
      </c>
      <c r="I320" s="354" t="s">
        <v>416</v>
      </c>
      <c r="J320" s="354" t="s">
        <v>416</v>
      </c>
      <c r="K320" s="354" t="s">
        <v>416</v>
      </c>
    </row>
    <row r="321" spans="1:12" ht="47.25" x14ac:dyDescent="0.25">
      <c r="A321" s="348">
        <v>0</v>
      </c>
      <c r="B321" s="548" t="s">
        <v>786</v>
      </c>
      <c r="C321" s="350">
        <v>0</v>
      </c>
      <c r="D321" s="350">
        <v>0</v>
      </c>
      <c r="E321" s="350">
        <v>0</v>
      </c>
      <c r="F321" s="354">
        <v>0</v>
      </c>
      <c r="G321" s="354">
        <v>0</v>
      </c>
      <c r="H321" s="354">
        <v>0</v>
      </c>
      <c r="I321" s="354">
        <v>0</v>
      </c>
      <c r="J321" s="354">
        <v>0</v>
      </c>
      <c r="K321" s="354">
        <v>0</v>
      </c>
      <c r="L321" s="111" t="s">
        <v>1064</v>
      </c>
    </row>
    <row r="322" spans="1:12" ht="47.25" x14ac:dyDescent="0.25">
      <c r="A322" s="348">
        <v>0</v>
      </c>
      <c r="B322" s="548" t="s">
        <v>607</v>
      </c>
      <c r="C322" s="350">
        <v>0</v>
      </c>
      <c r="D322" s="350">
        <v>0</v>
      </c>
      <c r="E322" s="350">
        <v>0</v>
      </c>
      <c r="F322" s="354">
        <v>0</v>
      </c>
      <c r="G322" s="354">
        <v>0</v>
      </c>
      <c r="H322" s="354">
        <v>0</v>
      </c>
      <c r="I322" s="354">
        <v>0</v>
      </c>
      <c r="J322" s="354">
        <v>0</v>
      </c>
      <c r="K322" s="354">
        <v>0</v>
      </c>
      <c r="L322" s="111" t="s">
        <v>1064</v>
      </c>
    </row>
    <row r="323" spans="1:12" ht="78.75" x14ac:dyDescent="0.25">
      <c r="A323" s="348">
        <v>0</v>
      </c>
      <c r="B323" s="548" t="s">
        <v>952</v>
      </c>
      <c r="C323" s="350">
        <v>0</v>
      </c>
      <c r="D323" s="350">
        <v>0</v>
      </c>
      <c r="E323" s="350">
        <v>0</v>
      </c>
      <c r="F323" s="354">
        <v>0</v>
      </c>
      <c r="G323" s="354">
        <v>0</v>
      </c>
      <c r="H323" s="354">
        <v>0</v>
      </c>
      <c r="I323" s="354">
        <v>0</v>
      </c>
      <c r="J323" s="354">
        <v>0</v>
      </c>
      <c r="K323" s="354">
        <v>0</v>
      </c>
      <c r="L323" s="111" t="s">
        <v>1064</v>
      </c>
    </row>
    <row r="324" spans="1:12" ht="63" x14ac:dyDescent="0.25">
      <c r="A324" s="348">
        <v>0</v>
      </c>
      <c r="B324" s="548" t="s">
        <v>953</v>
      </c>
      <c r="C324" s="350">
        <v>0</v>
      </c>
      <c r="D324" s="350">
        <v>0</v>
      </c>
      <c r="E324" s="350">
        <v>0</v>
      </c>
      <c r="F324" s="354">
        <v>0</v>
      </c>
      <c r="G324" s="354">
        <v>0</v>
      </c>
      <c r="H324" s="354">
        <v>0</v>
      </c>
      <c r="I324" s="354">
        <v>0</v>
      </c>
      <c r="J324" s="354">
        <v>0</v>
      </c>
      <c r="K324" s="354">
        <v>0</v>
      </c>
      <c r="L324" s="111" t="s">
        <v>1064</v>
      </c>
    </row>
    <row r="325" spans="1:12" ht="15.75" x14ac:dyDescent="0.25">
      <c r="A325" s="348">
        <v>0</v>
      </c>
      <c r="B325" s="548" t="s">
        <v>608</v>
      </c>
      <c r="C325" s="350">
        <v>4</v>
      </c>
      <c r="D325" s="350">
        <v>0</v>
      </c>
      <c r="E325" s="350">
        <v>15.289</v>
      </c>
      <c r="F325" s="354">
        <v>2015</v>
      </c>
      <c r="G325" s="354">
        <v>2015</v>
      </c>
      <c r="H325" s="354" t="s">
        <v>381</v>
      </c>
      <c r="I325" s="354" t="s">
        <v>416</v>
      </c>
      <c r="J325" s="354" t="s">
        <v>416</v>
      </c>
      <c r="K325" s="354" t="s">
        <v>416</v>
      </c>
    </row>
    <row r="326" spans="1:12" ht="47.25" x14ac:dyDescent="0.25">
      <c r="A326" s="348">
        <v>0</v>
      </c>
      <c r="B326" s="548" t="s">
        <v>609</v>
      </c>
      <c r="C326" s="350">
        <v>0</v>
      </c>
      <c r="D326" s="350">
        <v>0</v>
      </c>
      <c r="E326" s="350">
        <v>0</v>
      </c>
      <c r="F326" s="354">
        <v>2015</v>
      </c>
      <c r="G326" s="354">
        <v>2015</v>
      </c>
      <c r="H326" s="354" t="s">
        <v>474</v>
      </c>
      <c r="I326" s="354" t="s">
        <v>477</v>
      </c>
      <c r="J326" s="354" t="s">
        <v>477</v>
      </c>
      <c r="K326" s="354" t="s">
        <v>477</v>
      </c>
      <c r="L326" s="111" t="s">
        <v>1064</v>
      </c>
    </row>
    <row r="327" spans="1:12" ht="31.5" x14ac:dyDescent="0.25">
      <c r="A327" s="348">
        <v>0</v>
      </c>
      <c r="B327" s="548" t="s">
        <v>847</v>
      </c>
      <c r="C327" s="350">
        <v>0</v>
      </c>
      <c r="D327" s="350">
        <v>0</v>
      </c>
      <c r="E327" s="350">
        <v>0</v>
      </c>
      <c r="F327" s="354">
        <v>2015</v>
      </c>
      <c r="G327" s="354">
        <v>2015</v>
      </c>
      <c r="H327" s="354" t="s">
        <v>474</v>
      </c>
      <c r="I327" s="354" t="s">
        <v>477</v>
      </c>
      <c r="J327" s="354" t="s">
        <v>477</v>
      </c>
      <c r="K327" s="354" t="s">
        <v>477</v>
      </c>
      <c r="L327" s="111" t="s">
        <v>1065</v>
      </c>
    </row>
    <row r="328" spans="1:12" ht="47.25" x14ac:dyDescent="0.25">
      <c r="A328" s="348">
        <v>0</v>
      </c>
      <c r="B328" s="548" t="s">
        <v>611</v>
      </c>
      <c r="C328" s="350">
        <v>0</v>
      </c>
      <c r="D328" s="350">
        <v>0</v>
      </c>
      <c r="E328" s="350">
        <v>0</v>
      </c>
      <c r="F328" s="354">
        <v>2015</v>
      </c>
      <c r="G328" s="354">
        <v>2015</v>
      </c>
      <c r="H328" s="354" t="s">
        <v>494</v>
      </c>
      <c r="I328" s="354" t="s">
        <v>477</v>
      </c>
      <c r="J328" s="354" t="s">
        <v>477</v>
      </c>
      <c r="K328" s="354" t="s">
        <v>477</v>
      </c>
      <c r="L328" s="111" t="s">
        <v>1064</v>
      </c>
    </row>
    <row r="329" spans="1:12" ht="47.25" x14ac:dyDescent="0.25">
      <c r="A329" s="348">
        <v>0</v>
      </c>
      <c r="B329" s="548" t="s">
        <v>612</v>
      </c>
      <c r="C329" s="350">
        <v>0</v>
      </c>
      <c r="D329" s="350">
        <v>0</v>
      </c>
      <c r="E329" s="350">
        <v>0</v>
      </c>
      <c r="F329" s="354">
        <v>2015</v>
      </c>
      <c r="G329" s="354">
        <v>2015</v>
      </c>
      <c r="H329" s="354" t="s">
        <v>474</v>
      </c>
      <c r="I329" s="354" t="s">
        <v>416</v>
      </c>
      <c r="J329" s="354" t="s">
        <v>416</v>
      </c>
      <c r="K329" s="354" t="s">
        <v>416</v>
      </c>
      <c r="L329" s="111" t="s">
        <v>1064</v>
      </c>
    </row>
    <row r="330" spans="1:12" ht="31.5" x14ac:dyDescent="0.25">
      <c r="A330" s="348">
        <v>0</v>
      </c>
      <c r="B330" s="548" t="s">
        <v>613</v>
      </c>
      <c r="C330" s="350">
        <v>0</v>
      </c>
      <c r="D330" s="350">
        <v>0</v>
      </c>
      <c r="E330" s="350">
        <v>0</v>
      </c>
      <c r="F330" s="354">
        <v>2015</v>
      </c>
      <c r="G330" s="354">
        <v>2015</v>
      </c>
      <c r="H330" s="354" t="s">
        <v>474</v>
      </c>
      <c r="I330" s="354" t="s">
        <v>477</v>
      </c>
      <c r="J330" s="354" t="s">
        <v>477</v>
      </c>
      <c r="K330" s="354" t="s">
        <v>477</v>
      </c>
      <c r="L330" s="111" t="s">
        <v>1064</v>
      </c>
    </row>
    <row r="331" spans="1:12" ht="31.5" x14ac:dyDescent="0.25">
      <c r="A331" s="348">
        <v>0</v>
      </c>
      <c r="B331" s="548" t="s">
        <v>614</v>
      </c>
      <c r="C331" s="350">
        <v>0</v>
      </c>
      <c r="D331" s="350">
        <v>0</v>
      </c>
      <c r="E331" s="350">
        <v>0</v>
      </c>
      <c r="F331" s="354">
        <v>2015</v>
      </c>
      <c r="G331" s="354">
        <v>2015</v>
      </c>
      <c r="H331" s="354" t="s">
        <v>494</v>
      </c>
      <c r="I331" s="354" t="s">
        <v>416</v>
      </c>
      <c r="J331" s="354" t="s">
        <v>416</v>
      </c>
      <c r="K331" s="354" t="s">
        <v>416</v>
      </c>
      <c r="L331" s="111" t="s">
        <v>1064</v>
      </c>
    </row>
    <row r="332" spans="1:12" ht="31.5" x14ac:dyDescent="0.25">
      <c r="A332" s="348">
        <v>0</v>
      </c>
      <c r="B332" s="548" t="s">
        <v>615</v>
      </c>
      <c r="C332" s="350">
        <v>0</v>
      </c>
      <c r="D332" s="350">
        <v>0</v>
      </c>
      <c r="E332" s="350">
        <v>0</v>
      </c>
      <c r="F332" s="354">
        <v>2015</v>
      </c>
      <c r="G332" s="354">
        <v>2015</v>
      </c>
      <c r="H332" s="354" t="s">
        <v>494</v>
      </c>
      <c r="I332" s="354" t="s">
        <v>416</v>
      </c>
      <c r="J332" s="354" t="s">
        <v>416</v>
      </c>
      <c r="K332" s="354" t="s">
        <v>416</v>
      </c>
      <c r="L332" s="111" t="s">
        <v>1064</v>
      </c>
    </row>
    <row r="333" spans="1:12" ht="47.25" x14ac:dyDescent="0.25">
      <c r="A333" s="348">
        <v>0</v>
      </c>
      <c r="B333" s="548" t="s">
        <v>774</v>
      </c>
      <c r="C333" s="350">
        <v>0</v>
      </c>
      <c r="D333" s="350">
        <v>0</v>
      </c>
      <c r="E333" s="350">
        <v>0</v>
      </c>
      <c r="F333" s="354">
        <v>2015</v>
      </c>
      <c r="G333" s="354">
        <v>2015</v>
      </c>
      <c r="H333" s="354" t="s">
        <v>474</v>
      </c>
      <c r="I333" s="354" t="s">
        <v>477</v>
      </c>
      <c r="J333" s="354" t="s">
        <v>477</v>
      </c>
      <c r="K333" s="354" t="s">
        <v>477</v>
      </c>
      <c r="L333" s="111" t="s">
        <v>1064</v>
      </c>
    </row>
    <row r="334" spans="1:12" ht="47.25" x14ac:dyDescent="0.25">
      <c r="A334" s="348">
        <v>0</v>
      </c>
      <c r="B334" s="548" t="s">
        <v>775</v>
      </c>
      <c r="C334" s="350">
        <v>0</v>
      </c>
      <c r="D334" s="350">
        <v>0</v>
      </c>
      <c r="E334" s="350">
        <v>0</v>
      </c>
      <c r="F334" s="354">
        <v>2015</v>
      </c>
      <c r="G334" s="354">
        <v>2015</v>
      </c>
      <c r="H334" s="354" t="s">
        <v>474</v>
      </c>
      <c r="I334" s="354" t="s">
        <v>477</v>
      </c>
      <c r="J334" s="354" t="s">
        <v>477</v>
      </c>
      <c r="K334" s="354" t="s">
        <v>477</v>
      </c>
      <c r="L334" s="111" t="s">
        <v>1064</v>
      </c>
    </row>
    <row r="335" spans="1:12" ht="47.25" x14ac:dyDescent="0.25">
      <c r="A335" s="348">
        <v>0</v>
      </c>
      <c r="B335" s="548" t="s">
        <v>776</v>
      </c>
      <c r="C335" s="350">
        <v>0</v>
      </c>
      <c r="D335" s="350">
        <v>0</v>
      </c>
      <c r="E335" s="350">
        <v>0</v>
      </c>
      <c r="F335" s="354">
        <v>2015</v>
      </c>
      <c r="G335" s="354">
        <v>2015</v>
      </c>
      <c r="H335" s="354" t="s">
        <v>474</v>
      </c>
      <c r="I335" s="354" t="s">
        <v>477</v>
      </c>
      <c r="J335" s="354" t="s">
        <v>477</v>
      </c>
      <c r="K335" s="354" t="s">
        <v>477</v>
      </c>
      <c r="L335" s="111" t="s">
        <v>1064</v>
      </c>
    </row>
    <row r="336" spans="1:12" ht="31.5" x14ac:dyDescent="0.25">
      <c r="A336" s="348">
        <v>0</v>
      </c>
      <c r="B336" s="548" t="s">
        <v>777</v>
      </c>
      <c r="C336" s="350">
        <v>0</v>
      </c>
      <c r="D336" s="350">
        <v>0</v>
      </c>
      <c r="E336" s="350">
        <v>0</v>
      </c>
      <c r="F336" s="354">
        <v>2015</v>
      </c>
      <c r="G336" s="354">
        <v>2015</v>
      </c>
      <c r="H336" s="354" t="s">
        <v>474</v>
      </c>
      <c r="I336" s="354" t="s">
        <v>477</v>
      </c>
      <c r="J336" s="354" t="s">
        <v>477</v>
      </c>
      <c r="K336" s="354" t="s">
        <v>477</v>
      </c>
      <c r="L336" s="111" t="s">
        <v>1064</v>
      </c>
    </row>
    <row r="337" spans="1:12" ht="47.25" x14ac:dyDescent="0.25">
      <c r="A337" s="348">
        <v>0</v>
      </c>
      <c r="B337" s="548" t="s">
        <v>778</v>
      </c>
      <c r="C337" s="350">
        <v>0</v>
      </c>
      <c r="D337" s="350">
        <v>0</v>
      </c>
      <c r="E337" s="350">
        <v>0</v>
      </c>
      <c r="F337" s="354">
        <v>2015</v>
      </c>
      <c r="G337" s="354">
        <v>2015</v>
      </c>
      <c r="H337" s="354" t="s">
        <v>474</v>
      </c>
      <c r="I337" s="354" t="s">
        <v>477</v>
      </c>
      <c r="J337" s="354" t="s">
        <v>477</v>
      </c>
      <c r="K337" s="354" t="s">
        <v>477</v>
      </c>
      <c r="L337" s="111" t="s">
        <v>1064</v>
      </c>
    </row>
    <row r="338" spans="1:12" ht="63" x14ac:dyDescent="0.25">
      <c r="A338" s="348">
        <v>0</v>
      </c>
      <c r="B338" s="548" t="s">
        <v>779</v>
      </c>
      <c r="C338" s="350">
        <v>0</v>
      </c>
      <c r="D338" s="350">
        <v>0</v>
      </c>
      <c r="E338" s="350">
        <v>0</v>
      </c>
      <c r="F338" s="354">
        <v>2015</v>
      </c>
      <c r="G338" s="354">
        <v>2015</v>
      </c>
      <c r="H338" s="354" t="s">
        <v>474</v>
      </c>
      <c r="I338" s="354" t="s">
        <v>477</v>
      </c>
      <c r="J338" s="354" t="s">
        <v>477</v>
      </c>
      <c r="K338" s="354" t="s">
        <v>477</v>
      </c>
      <c r="L338" s="111" t="s">
        <v>1064</v>
      </c>
    </row>
    <row r="339" spans="1:12" ht="31.5" x14ac:dyDescent="0.25">
      <c r="A339" s="348">
        <v>0</v>
      </c>
      <c r="B339" s="548" t="s">
        <v>780</v>
      </c>
      <c r="C339" s="350">
        <v>0</v>
      </c>
      <c r="D339" s="350">
        <v>0</v>
      </c>
      <c r="E339" s="350">
        <v>0</v>
      </c>
      <c r="F339" s="354">
        <v>2015</v>
      </c>
      <c r="G339" s="354">
        <v>2015</v>
      </c>
      <c r="H339" s="354" t="s">
        <v>494</v>
      </c>
      <c r="I339" s="354" t="s">
        <v>416</v>
      </c>
      <c r="J339" s="354" t="s">
        <v>416</v>
      </c>
      <c r="K339" s="354" t="s">
        <v>416</v>
      </c>
      <c r="L339" s="111" t="s">
        <v>1064</v>
      </c>
    </row>
    <row r="340" spans="1:12" ht="47.25" x14ac:dyDescent="0.25">
      <c r="A340" s="348">
        <v>0</v>
      </c>
      <c r="B340" s="548" t="s">
        <v>781</v>
      </c>
      <c r="C340" s="350">
        <v>0</v>
      </c>
      <c r="D340" s="350">
        <v>0</v>
      </c>
      <c r="E340" s="350">
        <v>0</v>
      </c>
      <c r="F340" s="354">
        <v>2015</v>
      </c>
      <c r="G340" s="354">
        <v>2015</v>
      </c>
      <c r="H340" s="354" t="s">
        <v>474</v>
      </c>
      <c r="I340" s="354" t="s">
        <v>477</v>
      </c>
      <c r="J340" s="354" t="s">
        <v>477</v>
      </c>
      <c r="K340" s="354" t="s">
        <v>477</v>
      </c>
      <c r="L340" s="111" t="s">
        <v>1064</v>
      </c>
    </row>
    <row r="341" spans="1:12" ht="31.5" x14ac:dyDescent="0.25">
      <c r="A341" s="348">
        <v>0</v>
      </c>
      <c r="B341" s="548" t="s">
        <v>782</v>
      </c>
      <c r="C341" s="350">
        <v>0</v>
      </c>
      <c r="D341" s="350">
        <v>0</v>
      </c>
      <c r="E341" s="350">
        <v>0</v>
      </c>
      <c r="F341" s="354">
        <v>2015</v>
      </c>
      <c r="G341" s="354">
        <v>2015</v>
      </c>
      <c r="H341" s="354" t="s">
        <v>474</v>
      </c>
      <c r="I341" s="354" t="s">
        <v>477</v>
      </c>
      <c r="J341" s="354" t="s">
        <v>477</v>
      </c>
      <c r="K341" s="354" t="s">
        <v>477</v>
      </c>
      <c r="L341" s="111" t="s">
        <v>1064</v>
      </c>
    </row>
    <row r="342" spans="1:12" ht="31.5" x14ac:dyDescent="0.25">
      <c r="A342" s="348">
        <v>0</v>
      </c>
      <c r="B342" s="548" t="s">
        <v>783</v>
      </c>
      <c r="C342" s="350">
        <v>0</v>
      </c>
      <c r="D342" s="350">
        <v>0</v>
      </c>
      <c r="E342" s="350">
        <v>0</v>
      </c>
      <c r="F342" s="354">
        <v>2015</v>
      </c>
      <c r="G342" s="354">
        <v>2015</v>
      </c>
      <c r="H342" s="354" t="s">
        <v>474</v>
      </c>
      <c r="I342" s="354" t="s">
        <v>477</v>
      </c>
      <c r="J342" s="354" t="s">
        <v>477</v>
      </c>
      <c r="K342" s="354" t="s">
        <v>477</v>
      </c>
      <c r="L342" s="111" t="s">
        <v>1064</v>
      </c>
    </row>
    <row r="343" spans="1:12" ht="31.5" x14ac:dyDescent="0.25">
      <c r="A343" s="348">
        <v>0</v>
      </c>
      <c r="B343" s="548" t="s">
        <v>784</v>
      </c>
      <c r="C343" s="350">
        <v>0</v>
      </c>
      <c r="D343" s="350">
        <v>0</v>
      </c>
      <c r="E343" s="350">
        <v>0</v>
      </c>
      <c r="F343" s="354">
        <v>2015</v>
      </c>
      <c r="G343" s="354">
        <v>2015</v>
      </c>
      <c r="H343" s="354" t="s">
        <v>474</v>
      </c>
      <c r="I343" s="354" t="s">
        <v>477</v>
      </c>
      <c r="J343" s="354" t="s">
        <v>477</v>
      </c>
      <c r="K343" s="354" t="s">
        <v>477</v>
      </c>
      <c r="L343" s="111" t="s">
        <v>1064</v>
      </c>
    </row>
    <row r="344" spans="1:12" ht="31.5" x14ac:dyDescent="0.25">
      <c r="A344" s="348">
        <v>0</v>
      </c>
      <c r="B344" s="548" t="s">
        <v>785</v>
      </c>
      <c r="C344" s="350">
        <v>0</v>
      </c>
      <c r="D344" s="350">
        <v>0</v>
      </c>
      <c r="E344" s="350">
        <v>0</v>
      </c>
      <c r="F344" s="354">
        <v>2015</v>
      </c>
      <c r="G344" s="354">
        <v>2015</v>
      </c>
      <c r="H344" s="354" t="s">
        <v>474</v>
      </c>
      <c r="I344" s="354" t="s">
        <v>477</v>
      </c>
      <c r="J344" s="354" t="s">
        <v>477</v>
      </c>
      <c r="K344" s="354" t="s">
        <v>477</v>
      </c>
      <c r="L344" s="111" t="s">
        <v>1064</v>
      </c>
    </row>
    <row r="345" spans="1:12" ht="94.5" x14ac:dyDescent="0.25">
      <c r="A345" s="348">
        <v>0</v>
      </c>
      <c r="B345" s="548" t="s">
        <v>848</v>
      </c>
      <c r="C345" s="350">
        <v>0</v>
      </c>
      <c r="D345" s="350">
        <v>0</v>
      </c>
      <c r="E345" s="350">
        <v>0</v>
      </c>
      <c r="F345" s="354">
        <v>2015</v>
      </c>
      <c r="G345" s="354">
        <v>2015</v>
      </c>
      <c r="H345" s="354" t="s">
        <v>474</v>
      </c>
      <c r="I345" s="354" t="s">
        <v>477</v>
      </c>
      <c r="J345" s="354" t="s">
        <v>477</v>
      </c>
      <c r="K345" s="354" t="s">
        <v>477</v>
      </c>
      <c r="L345" s="111" t="s">
        <v>1064</v>
      </c>
    </row>
    <row r="346" spans="1:12" ht="31.5" x14ac:dyDescent="0.25">
      <c r="A346" s="348">
        <v>0</v>
      </c>
      <c r="B346" s="548" t="s">
        <v>849</v>
      </c>
      <c r="C346" s="350">
        <v>0</v>
      </c>
      <c r="D346" s="350">
        <v>0</v>
      </c>
      <c r="E346" s="350">
        <v>0</v>
      </c>
      <c r="F346" s="354">
        <v>2015</v>
      </c>
      <c r="G346" s="354">
        <v>2015</v>
      </c>
      <c r="H346" s="354" t="s">
        <v>474</v>
      </c>
      <c r="I346" s="354" t="s">
        <v>477</v>
      </c>
      <c r="J346" s="354" t="s">
        <v>477</v>
      </c>
      <c r="K346" s="354" t="s">
        <v>477</v>
      </c>
      <c r="L346" s="111" t="s">
        <v>1064</v>
      </c>
    </row>
    <row r="347" spans="1:12" ht="47.25" x14ac:dyDescent="0.25">
      <c r="A347" s="348">
        <v>0</v>
      </c>
      <c r="B347" s="548" t="s">
        <v>850</v>
      </c>
      <c r="C347" s="350">
        <v>0</v>
      </c>
      <c r="D347" s="350">
        <v>0</v>
      </c>
      <c r="E347" s="350">
        <v>0</v>
      </c>
      <c r="F347" s="354">
        <v>2015</v>
      </c>
      <c r="G347" s="354">
        <v>2015</v>
      </c>
      <c r="H347" s="354" t="s">
        <v>474</v>
      </c>
      <c r="I347" s="354" t="s">
        <v>477</v>
      </c>
      <c r="J347" s="354" t="s">
        <v>477</v>
      </c>
      <c r="K347" s="354" t="s">
        <v>477</v>
      </c>
      <c r="L347" s="111" t="s">
        <v>1064</v>
      </c>
    </row>
    <row r="348" spans="1:12" ht="31.5" x14ac:dyDescent="0.25">
      <c r="A348" s="348">
        <v>0</v>
      </c>
      <c r="B348" s="548" t="s">
        <v>851</v>
      </c>
      <c r="C348" s="350">
        <v>0</v>
      </c>
      <c r="D348" s="350">
        <v>0</v>
      </c>
      <c r="E348" s="350">
        <v>0</v>
      </c>
      <c r="F348" s="354">
        <v>2015</v>
      </c>
      <c r="G348" s="354">
        <v>2015</v>
      </c>
      <c r="H348" s="354" t="s">
        <v>474</v>
      </c>
      <c r="I348" s="354" t="s">
        <v>477</v>
      </c>
      <c r="J348" s="354" t="s">
        <v>477</v>
      </c>
      <c r="K348" s="354" t="s">
        <v>477</v>
      </c>
      <c r="L348" s="111" t="s">
        <v>1064</v>
      </c>
    </row>
    <row r="349" spans="1:12" ht="31.5" x14ac:dyDescent="0.25">
      <c r="A349" s="348">
        <v>0</v>
      </c>
      <c r="B349" s="548" t="s">
        <v>852</v>
      </c>
      <c r="C349" s="350">
        <v>0</v>
      </c>
      <c r="D349" s="350">
        <v>0</v>
      </c>
      <c r="E349" s="350">
        <v>0</v>
      </c>
      <c r="F349" s="354">
        <v>2015</v>
      </c>
      <c r="G349" s="354">
        <v>2015</v>
      </c>
      <c r="H349" s="354" t="s">
        <v>474</v>
      </c>
      <c r="I349" s="354" t="s">
        <v>477</v>
      </c>
      <c r="J349" s="354" t="s">
        <v>477</v>
      </c>
      <c r="K349" s="354" t="s">
        <v>477</v>
      </c>
      <c r="L349" s="111" t="s">
        <v>1064</v>
      </c>
    </row>
    <row r="350" spans="1:12" ht="47.25" x14ac:dyDescent="0.25">
      <c r="A350" s="348">
        <v>0</v>
      </c>
      <c r="B350" s="548" t="s">
        <v>853</v>
      </c>
      <c r="C350" s="350">
        <v>0</v>
      </c>
      <c r="D350" s="350">
        <v>0</v>
      </c>
      <c r="E350" s="350">
        <v>0</v>
      </c>
      <c r="F350" s="354">
        <v>2015</v>
      </c>
      <c r="G350" s="354">
        <v>2015</v>
      </c>
      <c r="H350" s="354" t="s">
        <v>474</v>
      </c>
      <c r="I350" s="354" t="s">
        <v>477</v>
      </c>
      <c r="J350" s="354" t="s">
        <v>477</v>
      </c>
      <c r="K350" s="354" t="s">
        <v>477</v>
      </c>
      <c r="L350" s="111" t="s">
        <v>1064</v>
      </c>
    </row>
    <row r="351" spans="1:12" ht="31.5" x14ac:dyDescent="0.25">
      <c r="A351" s="348">
        <v>0</v>
      </c>
      <c r="B351" s="548" t="s">
        <v>854</v>
      </c>
      <c r="C351" s="350">
        <v>0</v>
      </c>
      <c r="D351" s="350">
        <v>0</v>
      </c>
      <c r="E351" s="350">
        <v>0</v>
      </c>
      <c r="F351" s="354">
        <v>2015</v>
      </c>
      <c r="G351" s="354">
        <v>2015</v>
      </c>
      <c r="H351" s="354" t="s">
        <v>474</v>
      </c>
      <c r="I351" s="354" t="s">
        <v>477</v>
      </c>
      <c r="J351" s="354" t="s">
        <v>477</v>
      </c>
      <c r="K351" s="354" t="s">
        <v>477</v>
      </c>
      <c r="L351" s="111" t="s">
        <v>1064</v>
      </c>
    </row>
    <row r="352" spans="1:12" ht="63" x14ac:dyDescent="0.25">
      <c r="A352" s="348">
        <v>0</v>
      </c>
      <c r="B352" s="548" t="s">
        <v>855</v>
      </c>
      <c r="C352" s="350">
        <v>0</v>
      </c>
      <c r="D352" s="350">
        <v>0</v>
      </c>
      <c r="E352" s="350">
        <v>0</v>
      </c>
      <c r="F352" s="354">
        <v>2014</v>
      </c>
      <c r="G352" s="354">
        <v>2015</v>
      </c>
      <c r="H352" s="354" t="s">
        <v>474</v>
      </c>
      <c r="I352" s="354" t="s">
        <v>477</v>
      </c>
      <c r="J352" s="354" t="s">
        <v>477</v>
      </c>
      <c r="K352" s="354" t="s">
        <v>477</v>
      </c>
      <c r="L352" s="111" t="s">
        <v>1064</v>
      </c>
    </row>
    <row r="353" spans="1:12" ht="78.75" x14ac:dyDescent="0.25">
      <c r="A353" s="348">
        <v>0</v>
      </c>
      <c r="B353" s="548" t="s">
        <v>856</v>
      </c>
      <c r="C353" s="350">
        <v>0</v>
      </c>
      <c r="D353" s="350">
        <v>0</v>
      </c>
      <c r="E353" s="350">
        <v>0</v>
      </c>
      <c r="F353" s="354">
        <v>2014</v>
      </c>
      <c r="G353" s="354">
        <v>2015</v>
      </c>
      <c r="H353" s="354" t="s">
        <v>474</v>
      </c>
      <c r="I353" s="354" t="s">
        <v>477</v>
      </c>
      <c r="J353" s="354" t="s">
        <v>477</v>
      </c>
      <c r="K353" s="354" t="s">
        <v>477</v>
      </c>
      <c r="L353" s="111" t="s">
        <v>1064</v>
      </c>
    </row>
    <row r="354" spans="1:12" ht="63" x14ac:dyDescent="0.25">
      <c r="A354" s="348">
        <v>0</v>
      </c>
      <c r="B354" s="548" t="s">
        <v>857</v>
      </c>
      <c r="C354" s="350">
        <v>0</v>
      </c>
      <c r="D354" s="350">
        <v>0</v>
      </c>
      <c r="E354" s="350">
        <v>0</v>
      </c>
      <c r="F354" s="354">
        <v>2014</v>
      </c>
      <c r="G354" s="354">
        <v>2015</v>
      </c>
      <c r="H354" s="354" t="s">
        <v>474</v>
      </c>
      <c r="I354" s="354" t="s">
        <v>477</v>
      </c>
      <c r="J354" s="354" t="s">
        <v>477</v>
      </c>
      <c r="K354" s="354" t="s">
        <v>477</v>
      </c>
      <c r="L354" s="111" t="s">
        <v>1064</v>
      </c>
    </row>
    <row r="355" spans="1:12" ht="31.5" x14ac:dyDescent="0.25">
      <c r="A355" s="348">
        <v>0</v>
      </c>
      <c r="B355" s="548" t="s">
        <v>858</v>
      </c>
      <c r="C355" s="350">
        <v>0</v>
      </c>
      <c r="D355" s="350">
        <v>0</v>
      </c>
      <c r="E355" s="350">
        <v>0</v>
      </c>
      <c r="F355" s="354">
        <v>2014</v>
      </c>
      <c r="G355" s="354">
        <v>2015</v>
      </c>
      <c r="H355" s="354" t="s">
        <v>474</v>
      </c>
      <c r="I355" s="354" t="s">
        <v>477</v>
      </c>
      <c r="J355" s="354" t="s">
        <v>477</v>
      </c>
      <c r="K355" s="354" t="s">
        <v>477</v>
      </c>
      <c r="L355" s="111" t="s">
        <v>1064</v>
      </c>
    </row>
    <row r="356" spans="1:12" ht="31.5" x14ac:dyDescent="0.25">
      <c r="A356" s="348">
        <v>0</v>
      </c>
      <c r="B356" s="548" t="s">
        <v>954</v>
      </c>
      <c r="C356" s="350">
        <v>0</v>
      </c>
      <c r="D356" s="350">
        <v>0</v>
      </c>
      <c r="E356" s="350">
        <v>0</v>
      </c>
      <c r="F356" s="354">
        <v>2015</v>
      </c>
      <c r="G356" s="354">
        <v>2015</v>
      </c>
      <c r="H356" s="354" t="s">
        <v>474</v>
      </c>
      <c r="I356" s="354" t="s">
        <v>477</v>
      </c>
      <c r="J356" s="354" t="s">
        <v>477</v>
      </c>
      <c r="K356" s="354" t="s">
        <v>477</v>
      </c>
      <c r="L356" s="111" t="s">
        <v>1064</v>
      </c>
    </row>
    <row r="357" spans="1:12" ht="31.5" x14ac:dyDescent="0.25">
      <c r="A357" s="348">
        <v>0</v>
      </c>
      <c r="B357" s="548" t="s">
        <v>955</v>
      </c>
      <c r="C357" s="350">
        <v>0</v>
      </c>
      <c r="D357" s="350">
        <v>0</v>
      </c>
      <c r="E357" s="350">
        <v>0</v>
      </c>
      <c r="F357" s="354">
        <v>2015</v>
      </c>
      <c r="G357" s="354">
        <v>2015</v>
      </c>
      <c r="H357" s="354" t="s">
        <v>474</v>
      </c>
      <c r="I357" s="354" t="s">
        <v>477</v>
      </c>
      <c r="J357" s="354" t="s">
        <v>477</v>
      </c>
      <c r="K357" s="354" t="s">
        <v>477</v>
      </c>
      <c r="L357" s="111" t="s">
        <v>1064</v>
      </c>
    </row>
    <row r="358" spans="1:12" ht="47.25" x14ac:dyDescent="0.25">
      <c r="A358" s="348">
        <v>0</v>
      </c>
      <c r="B358" s="548" t="s">
        <v>956</v>
      </c>
      <c r="C358" s="350">
        <v>0</v>
      </c>
      <c r="D358" s="350">
        <v>0</v>
      </c>
      <c r="E358" s="350">
        <v>0</v>
      </c>
      <c r="F358" s="354">
        <v>2015</v>
      </c>
      <c r="G358" s="354">
        <v>2015</v>
      </c>
      <c r="H358" s="354" t="s">
        <v>474</v>
      </c>
      <c r="I358" s="354" t="s">
        <v>477</v>
      </c>
      <c r="J358" s="354" t="s">
        <v>477</v>
      </c>
      <c r="K358" s="354" t="s">
        <v>477</v>
      </c>
      <c r="L358" s="111" t="s">
        <v>1064</v>
      </c>
    </row>
    <row r="359" spans="1:12" ht="31.5" x14ac:dyDescent="0.25">
      <c r="A359" s="348">
        <v>0</v>
      </c>
      <c r="B359" s="548" t="s">
        <v>957</v>
      </c>
      <c r="C359" s="350">
        <v>0</v>
      </c>
      <c r="D359" s="350">
        <v>0</v>
      </c>
      <c r="E359" s="350">
        <v>0</v>
      </c>
      <c r="F359" s="354">
        <v>2015</v>
      </c>
      <c r="G359" s="354">
        <v>2015</v>
      </c>
      <c r="H359" s="354" t="s">
        <v>474</v>
      </c>
      <c r="I359" s="354" t="s">
        <v>477</v>
      </c>
      <c r="J359" s="354" t="s">
        <v>477</v>
      </c>
      <c r="K359" s="354" t="s">
        <v>477</v>
      </c>
      <c r="L359" s="111" t="s">
        <v>1064</v>
      </c>
    </row>
    <row r="360" spans="1:12" ht="31.5" x14ac:dyDescent="0.25">
      <c r="A360" s="348">
        <v>0</v>
      </c>
      <c r="B360" s="548" t="s">
        <v>958</v>
      </c>
      <c r="C360" s="350">
        <v>0</v>
      </c>
      <c r="D360" s="350">
        <v>0</v>
      </c>
      <c r="E360" s="350">
        <v>0</v>
      </c>
      <c r="F360" s="354">
        <v>2015</v>
      </c>
      <c r="G360" s="354">
        <v>2015</v>
      </c>
      <c r="H360" s="354" t="s">
        <v>474</v>
      </c>
      <c r="I360" s="354" t="s">
        <v>477</v>
      </c>
      <c r="J360" s="354" t="s">
        <v>477</v>
      </c>
      <c r="K360" s="354" t="s">
        <v>477</v>
      </c>
      <c r="L360" s="111" t="s">
        <v>1064</v>
      </c>
    </row>
    <row r="361" spans="1:12" ht="47.25" x14ac:dyDescent="0.25">
      <c r="A361" s="348">
        <v>0</v>
      </c>
      <c r="B361" s="548" t="s">
        <v>959</v>
      </c>
      <c r="C361" s="350">
        <v>0</v>
      </c>
      <c r="D361" s="350">
        <v>0</v>
      </c>
      <c r="E361" s="350">
        <v>0</v>
      </c>
      <c r="F361" s="354">
        <v>2015</v>
      </c>
      <c r="G361" s="354">
        <v>2015</v>
      </c>
      <c r="H361" s="354" t="s">
        <v>474</v>
      </c>
      <c r="I361" s="354" t="s">
        <v>477</v>
      </c>
      <c r="J361" s="354" t="s">
        <v>477</v>
      </c>
      <c r="K361" s="354" t="s">
        <v>477</v>
      </c>
      <c r="L361" s="111" t="s">
        <v>1064</v>
      </c>
    </row>
    <row r="362" spans="1:12" ht="47.25" x14ac:dyDescent="0.25">
      <c r="A362" s="348">
        <v>0</v>
      </c>
      <c r="B362" s="548" t="s">
        <v>960</v>
      </c>
      <c r="C362" s="350">
        <v>0</v>
      </c>
      <c r="D362" s="350">
        <v>0</v>
      </c>
      <c r="E362" s="350">
        <v>0</v>
      </c>
      <c r="F362" s="354">
        <v>2015</v>
      </c>
      <c r="G362" s="354">
        <v>2015</v>
      </c>
      <c r="H362" s="354" t="s">
        <v>474</v>
      </c>
      <c r="I362" s="354" t="s">
        <v>477</v>
      </c>
      <c r="J362" s="354" t="s">
        <v>477</v>
      </c>
      <c r="K362" s="354" t="s">
        <v>477</v>
      </c>
      <c r="L362" s="111" t="s">
        <v>1064</v>
      </c>
    </row>
    <row r="363" spans="1:12" ht="47.25" x14ac:dyDescent="0.25">
      <c r="A363" s="348">
        <v>0</v>
      </c>
      <c r="B363" s="548" t="s">
        <v>961</v>
      </c>
      <c r="C363" s="350">
        <v>0</v>
      </c>
      <c r="D363" s="350">
        <v>0</v>
      </c>
      <c r="E363" s="350">
        <v>0</v>
      </c>
      <c r="F363" s="354">
        <v>2015</v>
      </c>
      <c r="G363" s="354">
        <v>2015</v>
      </c>
      <c r="H363" s="354" t="s">
        <v>474</v>
      </c>
      <c r="I363" s="354" t="s">
        <v>477</v>
      </c>
      <c r="J363" s="354" t="s">
        <v>477</v>
      </c>
      <c r="K363" s="354" t="s">
        <v>477</v>
      </c>
      <c r="L363" s="111" t="s">
        <v>1064</v>
      </c>
    </row>
    <row r="364" spans="1:12" ht="31.5" x14ac:dyDescent="0.25">
      <c r="A364" s="348">
        <v>0</v>
      </c>
      <c r="B364" s="548" t="s">
        <v>962</v>
      </c>
      <c r="C364" s="350">
        <v>0</v>
      </c>
      <c r="D364" s="350">
        <v>0</v>
      </c>
      <c r="E364" s="350">
        <v>0</v>
      </c>
      <c r="F364" s="354">
        <v>2015</v>
      </c>
      <c r="G364" s="354">
        <v>2015</v>
      </c>
      <c r="H364" s="354" t="s">
        <v>474</v>
      </c>
      <c r="I364" s="354" t="s">
        <v>477</v>
      </c>
      <c r="J364" s="354" t="s">
        <v>477</v>
      </c>
      <c r="K364" s="354" t="s">
        <v>477</v>
      </c>
      <c r="L364" s="111" t="s">
        <v>1064</v>
      </c>
    </row>
    <row r="365" spans="1:12" ht="31.5" x14ac:dyDescent="0.25">
      <c r="A365" s="348">
        <v>0</v>
      </c>
      <c r="B365" s="548" t="s">
        <v>963</v>
      </c>
      <c r="C365" s="350">
        <v>0</v>
      </c>
      <c r="D365" s="350">
        <v>0</v>
      </c>
      <c r="E365" s="350">
        <v>0</v>
      </c>
      <c r="F365" s="354">
        <v>2015</v>
      </c>
      <c r="G365" s="354">
        <v>2015</v>
      </c>
      <c r="H365" s="354" t="s">
        <v>474</v>
      </c>
      <c r="I365" s="354" t="s">
        <v>477</v>
      </c>
      <c r="J365" s="354" t="s">
        <v>477</v>
      </c>
      <c r="K365" s="354" t="s">
        <v>477</v>
      </c>
      <c r="L365" s="111" t="s">
        <v>1064</v>
      </c>
    </row>
    <row r="366" spans="1:12" ht="31.5" x14ac:dyDescent="0.25">
      <c r="A366" s="348">
        <v>0</v>
      </c>
      <c r="B366" s="548" t="s">
        <v>964</v>
      </c>
      <c r="C366" s="350">
        <v>0</v>
      </c>
      <c r="D366" s="350">
        <v>0</v>
      </c>
      <c r="E366" s="350">
        <v>0</v>
      </c>
      <c r="F366" s="354">
        <v>2015</v>
      </c>
      <c r="G366" s="354">
        <v>2015</v>
      </c>
      <c r="H366" s="354" t="s">
        <v>474</v>
      </c>
      <c r="I366" s="354" t="s">
        <v>477</v>
      </c>
      <c r="J366" s="354" t="s">
        <v>477</v>
      </c>
      <c r="K366" s="354" t="s">
        <v>477</v>
      </c>
      <c r="L366" s="111" t="s">
        <v>1064</v>
      </c>
    </row>
    <row r="367" spans="1:12" ht="47.25" x14ac:dyDescent="0.25">
      <c r="A367" s="348">
        <v>0</v>
      </c>
      <c r="B367" s="548" t="s">
        <v>965</v>
      </c>
      <c r="C367" s="350">
        <v>0</v>
      </c>
      <c r="D367" s="350">
        <v>0</v>
      </c>
      <c r="E367" s="350">
        <v>0</v>
      </c>
      <c r="F367" s="354">
        <v>2015</v>
      </c>
      <c r="G367" s="354">
        <v>2015</v>
      </c>
      <c r="H367" s="354" t="s">
        <v>474</v>
      </c>
      <c r="I367" s="354" t="s">
        <v>477</v>
      </c>
      <c r="J367" s="354" t="s">
        <v>477</v>
      </c>
      <c r="K367" s="354" t="s">
        <v>477</v>
      </c>
      <c r="L367" s="111" t="s">
        <v>1064</v>
      </c>
    </row>
    <row r="368" spans="1:12" ht="31.5" x14ac:dyDescent="0.25">
      <c r="A368" s="348">
        <v>0</v>
      </c>
      <c r="B368" s="548" t="s">
        <v>966</v>
      </c>
      <c r="C368" s="350">
        <v>0</v>
      </c>
      <c r="D368" s="350">
        <v>0</v>
      </c>
      <c r="E368" s="350">
        <v>0</v>
      </c>
      <c r="F368" s="354">
        <v>2015</v>
      </c>
      <c r="G368" s="354">
        <v>2015</v>
      </c>
      <c r="H368" s="354" t="s">
        <v>474</v>
      </c>
      <c r="I368" s="354" t="s">
        <v>477</v>
      </c>
      <c r="J368" s="354" t="s">
        <v>477</v>
      </c>
      <c r="K368" s="354" t="s">
        <v>477</v>
      </c>
      <c r="L368" s="111" t="s">
        <v>1064</v>
      </c>
    </row>
    <row r="369" spans="1:12" ht="31.5" x14ac:dyDescent="0.25">
      <c r="A369" s="348">
        <v>0</v>
      </c>
      <c r="B369" s="548" t="s">
        <v>967</v>
      </c>
      <c r="C369" s="350">
        <v>0</v>
      </c>
      <c r="D369" s="350">
        <v>0</v>
      </c>
      <c r="E369" s="350">
        <v>0</v>
      </c>
      <c r="F369" s="354">
        <v>2015</v>
      </c>
      <c r="G369" s="354">
        <v>2015</v>
      </c>
      <c r="H369" s="354" t="s">
        <v>474</v>
      </c>
      <c r="I369" s="354" t="s">
        <v>477</v>
      </c>
      <c r="J369" s="354" t="s">
        <v>477</v>
      </c>
      <c r="K369" s="354" t="s">
        <v>477</v>
      </c>
      <c r="L369" s="111" t="s">
        <v>1064</v>
      </c>
    </row>
    <row r="370" spans="1:12" ht="31.5" x14ac:dyDescent="0.25">
      <c r="A370" s="348">
        <v>0</v>
      </c>
      <c r="B370" s="548" t="s">
        <v>968</v>
      </c>
      <c r="C370" s="350">
        <v>0</v>
      </c>
      <c r="D370" s="350">
        <v>0</v>
      </c>
      <c r="E370" s="350">
        <v>0</v>
      </c>
      <c r="F370" s="354">
        <v>2015</v>
      </c>
      <c r="G370" s="354">
        <v>2015</v>
      </c>
      <c r="H370" s="354" t="s">
        <v>474</v>
      </c>
      <c r="I370" s="354" t="s">
        <v>477</v>
      </c>
      <c r="J370" s="354" t="s">
        <v>477</v>
      </c>
      <c r="K370" s="354" t="s">
        <v>477</v>
      </c>
      <c r="L370" s="111" t="s">
        <v>1064</v>
      </c>
    </row>
    <row r="371" spans="1:12" ht="47.25" x14ac:dyDescent="0.25">
      <c r="A371" s="348">
        <v>0</v>
      </c>
      <c r="B371" s="548" t="s">
        <v>969</v>
      </c>
      <c r="C371" s="350">
        <v>0</v>
      </c>
      <c r="D371" s="350">
        <v>0</v>
      </c>
      <c r="E371" s="350">
        <v>0</v>
      </c>
      <c r="F371" s="354">
        <v>2015</v>
      </c>
      <c r="G371" s="354">
        <v>2015</v>
      </c>
      <c r="H371" s="354" t="s">
        <v>474</v>
      </c>
      <c r="I371" s="354" t="s">
        <v>477</v>
      </c>
      <c r="J371" s="354" t="s">
        <v>477</v>
      </c>
      <c r="K371" s="354" t="s">
        <v>477</v>
      </c>
      <c r="L371" s="111" t="s">
        <v>1064</v>
      </c>
    </row>
    <row r="372" spans="1:12" ht="47.25" x14ac:dyDescent="0.25">
      <c r="A372" s="348">
        <v>0</v>
      </c>
      <c r="B372" s="548" t="s">
        <v>970</v>
      </c>
      <c r="C372" s="350">
        <v>0</v>
      </c>
      <c r="D372" s="350">
        <v>0</v>
      </c>
      <c r="E372" s="350">
        <v>0</v>
      </c>
      <c r="F372" s="354">
        <v>2015</v>
      </c>
      <c r="G372" s="354">
        <v>2015</v>
      </c>
      <c r="H372" s="354" t="s">
        <v>474</v>
      </c>
      <c r="I372" s="354" t="s">
        <v>477</v>
      </c>
      <c r="J372" s="354" t="s">
        <v>477</v>
      </c>
      <c r="K372" s="354" t="s">
        <v>477</v>
      </c>
      <c r="L372" s="111" t="s">
        <v>1064</v>
      </c>
    </row>
    <row r="373" spans="1:12" ht="47.25" x14ac:dyDescent="0.25">
      <c r="A373" s="348">
        <v>0</v>
      </c>
      <c r="B373" s="548" t="s">
        <v>971</v>
      </c>
      <c r="C373" s="350">
        <v>0</v>
      </c>
      <c r="D373" s="350">
        <v>0</v>
      </c>
      <c r="E373" s="350">
        <v>0</v>
      </c>
      <c r="F373" s="354">
        <v>2015</v>
      </c>
      <c r="G373" s="354">
        <v>2015</v>
      </c>
      <c r="H373" s="354" t="s">
        <v>474</v>
      </c>
      <c r="I373" s="354" t="s">
        <v>477</v>
      </c>
      <c r="J373" s="354" t="s">
        <v>477</v>
      </c>
      <c r="K373" s="354" t="s">
        <v>477</v>
      </c>
      <c r="L373" s="111" t="s">
        <v>1064</v>
      </c>
    </row>
    <row r="374" spans="1:12" ht="47.25" x14ac:dyDescent="0.25">
      <c r="A374" s="348">
        <v>0</v>
      </c>
      <c r="B374" s="548" t="s">
        <v>972</v>
      </c>
      <c r="C374" s="350">
        <v>0</v>
      </c>
      <c r="D374" s="350">
        <v>0</v>
      </c>
      <c r="E374" s="350">
        <v>0</v>
      </c>
      <c r="F374" s="354">
        <v>2015</v>
      </c>
      <c r="G374" s="354">
        <v>2015</v>
      </c>
      <c r="H374" s="354" t="s">
        <v>474</v>
      </c>
      <c r="I374" s="354" t="s">
        <v>477</v>
      </c>
      <c r="J374" s="354" t="s">
        <v>477</v>
      </c>
      <c r="K374" s="354" t="s">
        <v>477</v>
      </c>
      <c r="L374" s="111" t="s">
        <v>1064</v>
      </c>
    </row>
    <row r="375" spans="1:12" ht="31.5" x14ac:dyDescent="0.25">
      <c r="A375" s="348">
        <v>0</v>
      </c>
      <c r="B375" s="548" t="s">
        <v>973</v>
      </c>
      <c r="C375" s="350">
        <v>0</v>
      </c>
      <c r="D375" s="350">
        <v>0</v>
      </c>
      <c r="E375" s="350">
        <v>0</v>
      </c>
      <c r="F375" s="354">
        <v>2015</v>
      </c>
      <c r="G375" s="354">
        <v>2015</v>
      </c>
      <c r="H375" s="354" t="s">
        <v>474</v>
      </c>
      <c r="I375" s="354" t="s">
        <v>477</v>
      </c>
      <c r="J375" s="354" t="s">
        <v>477</v>
      </c>
      <c r="K375" s="354" t="s">
        <v>477</v>
      </c>
      <c r="L375" s="111" t="s">
        <v>1064</v>
      </c>
    </row>
    <row r="376" spans="1:12" ht="31.5" x14ac:dyDescent="0.25">
      <c r="A376" s="348">
        <v>0</v>
      </c>
      <c r="B376" s="548" t="s">
        <v>974</v>
      </c>
      <c r="C376" s="350">
        <v>0</v>
      </c>
      <c r="D376" s="350">
        <v>0</v>
      </c>
      <c r="E376" s="350">
        <v>0</v>
      </c>
      <c r="F376" s="354">
        <v>2015</v>
      </c>
      <c r="G376" s="354">
        <v>2015</v>
      </c>
      <c r="H376" s="354" t="s">
        <v>474</v>
      </c>
      <c r="I376" s="354" t="s">
        <v>477</v>
      </c>
      <c r="J376" s="354" t="s">
        <v>477</v>
      </c>
      <c r="K376" s="354" t="s">
        <v>477</v>
      </c>
      <c r="L376" s="111" t="s">
        <v>1064</v>
      </c>
    </row>
    <row r="377" spans="1:12" ht="31.5" x14ac:dyDescent="0.25">
      <c r="A377" s="348">
        <v>0</v>
      </c>
      <c r="B377" s="548" t="s">
        <v>975</v>
      </c>
      <c r="C377" s="350">
        <v>0</v>
      </c>
      <c r="D377" s="350">
        <v>0</v>
      </c>
      <c r="E377" s="350">
        <v>0</v>
      </c>
      <c r="F377" s="354">
        <v>2014</v>
      </c>
      <c r="G377" s="354">
        <v>2015</v>
      </c>
      <c r="H377" s="354" t="s">
        <v>474</v>
      </c>
      <c r="I377" s="354" t="s">
        <v>416</v>
      </c>
      <c r="J377" s="354" t="s">
        <v>416</v>
      </c>
      <c r="K377" s="354" t="s">
        <v>416</v>
      </c>
      <c r="L377" s="111" t="s">
        <v>1064</v>
      </c>
    </row>
    <row r="378" spans="1:12" ht="31.5" x14ac:dyDescent="0.25">
      <c r="A378" s="348">
        <v>0</v>
      </c>
      <c r="B378" s="548" t="s">
        <v>616</v>
      </c>
      <c r="C378" s="350">
        <v>0</v>
      </c>
      <c r="D378" s="350">
        <v>0</v>
      </c>
      <c r="E378" s="350">
        <v>0</v>
      </c>
      <c r="F378" s="354">
        <v>2015</v>
      </c>
      <c r="G378" s="354">
        <v>2015</v>
      </c>
      <c r="H378" s="354" t="s">
        <v>474</v>
      </c>
      <c r="I378" s="354" t="s">
        <v>477</v>
      </c>
      <c r="J378" s="354" t="s">
        <v>477</v>
      </c>
      <c r="K378" s="354" t="s">
        <v>477</v>
      </c>
      <c r="L378" s="111" t="s">
        <v>1064</v>
      </c>
    </row>
    <row r="379" spans="1:12" ht="31.5" x14ac:dyDescent="0.25">
      <c r="A379" s="348">
        <v>0</v>
      </c>
      <c r="B379" s="548" t="s">
        <v>617</v>
      </c>
      <c r="C379" s="350">
        <v>0</v>
      </c>
      <c r="D379" s="350">
        <v>0</v>
      </c>
      <c r="E379" s="350">
        <v>0</v>
      </c>
      <c r="F379" s="354">
        <v>2015</v>
      </c>
      <c r="G379" s="354">
        <v>2015</v>
      </c>
      <c r="H379" s="354" t="s">
        <v>474</v>
      </c>
      <c r="I379" s="354" t="s">
        <v>477</v>
      </c>
      <c r="J379" s="354" t="s">
        <v>477</v>
      </c>
      <c r="K379" s="354" t="s">
        <v>477</v>
      </c>
      <c r="L379" s="111" t="s">
        <v>1066</v>
      </c>
    </row>
    <row r="380" spans="1:12" ht="31.5" x14ac:dyDescent="0.25">
      <c r="A380" s="348">
        <v>0</v>
      </c>
      <c r="B380" s="548" t="s">
        <v>618</v>
      </c>
      <c r="C380" s="350">
        <v>0</v>
      </c>
      <c r="D380" s="350">
        <v>0</v>
      </c>
      <c r="E380" s="350">
        <v>0</v>
      </c>
      <c r="F380" s="354">
        <v>2015</v>
      </c>
      <c r="G380" s="354">
        <v>2015</v>
      </c>
      <c r="H380" s="354" t="s">
        <v>474</v>
      </c>
      <c r="I380" s="354" t="s">
        <v>477</v>
      </c>
      <c r="J380" s="354" t="s">
        <v>477</v>
      </c>
      <c r="K380" s="354" t="s">
        <v>477</v>
      </c>
      <c r="L380" s="111" t="s">
        <v>1064</v>
      </c>
    </row>
    <row r="381" spans="1:12" ht="31.5" x14ac:dyDescent="0.25">
      <c r="A381" s="348">
        <v>0</v>
      </c>
      <c r="B381" s="548" t="s">
        <v>787</v>
      </c>
      <c r="C381" s="350">
        <v>0</v>
      </c>
      <c r="D381" s="350">
        <v>0</v>
      </c>
      <c r="E381" s="350">
        <v>0</v>
      </c>
      <c r="F381" s="354">
        <v>2015</v>
      </c>
      <c r="G381" s="354">
        <v>2015</v>
      </c>
      <c r="H381" s="354" t="s">
        <v>474</v>
      </c>
      <c r="I381" s="354" t="s">
        <v>477</v>
      </c>
      <c r="J381" s="354" t="s">
        <v>477</v>
      </c>
      <c r="K381" s="354" t="s">
        <v>477</v>
      </c>
      <c r="L381" s="111" t="s">
        <v>1064</v>
      </c>
    </row>
    <row r="382" spans="1:12" ht="31.5" x14ac:dyDescent="0.25">
      <c r="A382" s="348">
        <v>0</v>
      </c>
      <c r="B382" s="548" t="s">
        <v>860</v>
      </c>
      <c r="C382" s="350">
        <v>0</v>
      </c>
      <c r="D382" s="350">
        <v>0</v>
      </c>
      <c r="E382" s="350">
        <v>0</v>
      </c>
      <c r="F382" s="354">
        <v>2015</v>
      </c>
      <c r="G382" s="354">
        <v>2015</v>
      </c>
      <c r="H382" s="354" t="s">
        <v>474</v>
      </c>
      <c r="I382" s="354" t="s">
        <v>477</v>
      </c>
      <c r="J382" s="354" t="s">
        <v>477</v>
      </c>
      <c r="K382" s="354" t="s">
        <v>477</v>
      </c>
      <c r="L382" s="111" t="s">
        <v>1064</v>
      </c>
    </row>
    <row r="383" spans="1:12" ht="47.25" x14ac:dyDescent="0.25">
      <c r="A383" s="348">
        <v>0</v>
      </c>
      <c r="B383" s="548" t="s">
        <v>861</v>
      </c>
      <c r="C383" s="350">
        <v>0</v>
      </c>
      <c r="D383" s="350">
        <v>0</v>
      </c>
      <c r="E383" s="350">
        <v>0</v>
      </c>
      <c r="F383" s="354">
        <v>2015</v>
      </c>
      <c r="G383" s="354">
        <v>2015</v>
      </c>
      <c r="H383" s="354" t="s">
        <v>474</v>
      </c>
      <c r="I383" s="354" t="s">
        <v>477</v>
      </c>
      <c r="J383" s="354" t="s">
        <v>477</v>
      </c>
      <c r="K383" s="354" t="s">
        <v>477</v>
      </c>
      <c r="L383" s="111" t="s">
        <v>1064</v>
      </c>
    </row>
    <row r="384" spans="1:12" ht="31.5" x14ac:dyDescent="0.25">
      <c r="A384" s="348">
        <v>0</v>
      </c>
      <c r="B384" s="548" t="s">
        <v>862</v>
      </c>
      <c r="C384" s="350">
        <v>0</v>
      </c>
      <c r="D384" s="350">
        <v>0</v>
      </c>
      <c r="E384" s="350">
        <v>0</v>
      </c>
      <c r="F384" s="354">
        <v>2015</v>
      </c>
      <c r="G384" s="354">
        <v>2015</v>
      </c>
      <c r="H384" s="354" t="s">
        <v>474</v>
      </c>
      <c r="I384" s="354" t="s">
        <v>477</v>
      </c>
      <c r="J384" s="354" t="s">
        <v>477</v>
      </c>
      <c r="K384" s="354" t="s">
        <v>477</v>
      </c>
      <c r="L384" s="111" t="s">
        <v>1064</v>
      </c>
    </row>
    <row r="385" spans="1:12" ht="15.75" x14ac:dyDescent="0.25">
      <c r="A385" s="348">
        <v>0</v>
      </c>
      <c r="B385" s="548" t="s">
        <v>976</v>
      </c>
      <c r="C385" s="350">
        <v>0</v>
      </c>
      <c r="D385" s="350">
        <v>0</v>
      </c>
      <c r="E385" s="350">
        <v>0</v>
      </c>
      <c r="F385" s="354">
        <v>2014</v>
      </c>
      <c r="G385" s="354">
        <v>2015</v>
      </c>
      <c r="H385" s="354" t="s">
        <v>474</v>
      </c>
      <c r="I385" s="354" t="s">
        <v>477</v>
      </c>
      <c r="J385" s="354" t="s">
        <v>477</v>
      </c>
      <c r="K385" s="354" t="s">
        <v>477</v>
      </c>
      <c r="L385" s="111" t="s">
        <v>1064</v>
      </c>
    </row>
    <row r="386" spans="1:12" ht="47.25" x14ac:dyDescent="0.25">
      <c r="A386" s="348">
        <v>0</v>
      </c>
      <c r="B386" s="548" t="s">
        <v>619</v>
      </c>
      <c r="C386" s="350">
        <v>0</v>
      </c>
      <c r="D386" s="350">
        <v>0</v>
      </c>
      <c r="E386" s="350">
        <v>0</v>
      </c>
      <c r="F386" s="354">
        <v>2015</v>
      </c>
      <c r="G386" s="354">
        <v>2015</v>
      </c>
      <c r="H386" s="354" t="s">
        <v>474</v>
      </c>
      <c r="I386" s="354" t="s">
        <v>477</v>
      </c>
      <c r="J386" s="354" t="s">
        <v>477</v>
      </c>
      <c r="K386" s="354" t="s">
        <v>477</v>
      </c>
      <c r="L386" s="111" t="s">
        <v>1064</v>
      </c>
    </row>
    <row r="387" spans="1:12" ht="31.5" x14ac:dyDescent="0.25">
      <c r="A387" s="348">
        <v>0</v>
      </c>
      <c r="B387" s="548" t="s">
        <v>863</v>
      </c>
      <c r="C387" s="350">
        <v>0</v>
      </c>
      <c r="D387" s="350">
        <v>0</v>
      </c>
      <c r="E387" s="350">
        <v>0</v>
      </c>
      <c r="F387" s="354">
        <v>2015</v>
      </c>
      <c r="G387" s="354">
        <v>2016</v>
      </c>
      <c r="H387" s="354" t="s">
        <v>381</v>
      </c>
      <c r="I387" s="354" t="s">
        <v>416</v>
      </c>
      <c r="J387" s="354" t="s">
        <v>416</v>
      </c>
      <c r="K387" s="354" t="s">
        <v>416</v>
      </c>
      <c r="L387" s="111" t="s">
        <v>1064</v>
      </c>
    </row>
    <row r="388" spans="1:12" ht="31.5" x14ac:dyDescent="0.25">
      <c r="A388" s="348">
        <v>0</v>
      </c>
      <c r="B388" s="548" t="s">
        <v>620</v>
      </c>
      <c r="C388" s="350">
        <v>0</v>
      </c>
      <c r="D388" s="350">
        <v>0</v>
      </c>
      <c r="E388" s="350">
        <v>0</v>
      </c>
      <c r="F388" s="354">
        <v>2015</v>
      </c>
      <c r="G388" s="354">
        <v>2015</v>
      </c>
      <c r="H388" s="354" t="s">
        <v>474</v>
      </c>
      <c r="I388" s="354" t="s">
        <v>477</v>
      </c>
      <c r="J388" s="354" t="s">
        <v>477</v>
      </c>
      <c r="K388" s="354" t="s">
        <v>477</v>
      </c>
      <c r="L388" s="111" t="s">
        <v>1064</v>
      </c>
    </row>
    <row r="389" spans="1:12" ht="47.25" x14ac:dyDescent="0.25">
      <c r="A389" s="348">
        <v>0</v>
      </c>
      <c r="B389" s="548" t="s">
        <v>621</v>
      </c>
      <c r="C389" s="350">
        <v>0</v>
      </c>
      <c r="D389" s="350">
        <v>0</v>
      </c>
      <c r="E389" s="350">
        <v>0</v>
      </c>
      <c r="F389" s="354">
        <v>2015</v>
      </c>
      <c r="G389" s="354">
        <v>2015</v>
      </c>
      <c r="H389" s="354" t="s">
        <v>474</v>
      </c>
      <c r="I389" s="354" t="s">
        <v>477</v>
      </c>
      <c r="J389" s="354" t="s">
        <v>477</v>
      </c>
      <c r="K389" s="354" t="s">
        <v>477</v>
      </c>
      <c r="L389" s="111" t="s">
        <v>1064</v>
      </c>
    </row>
    <row r="390" spans="1:12" ht="31.5" x14ac:dyDescent="0.25">
      <c r="A390" s="348">
        <v>0</v>
      </c>
      <c r="B390" s="548" t="s">
        <v>864</v>
      </c>
      <c r="C390" s="350">
        <v>0</v>
      </c>
      <c r="D390" s="350">
        <v>0</v>
      </c>
      <c r="E390" s="350">
        <v>0</v>
      </c>
      <c r="F390" s="354">
        <v>2014</v>
      </c>
      <c r="G390" s="354">
        <v>2015</v>
      </c>
      <c r="H390" s="354" t="s">
        <v>474</v>
      </c>
      <c r="I390" s="354" t="s">
        <v>477</v>
      </c>
      <c r="J390" s="354" t="s">
        <v>477</v>
      </c>
      <c r="K390" s="354" t="s">
        <v>477</v>
      </c>
      <c r="L390" s="111" t="s">
        <v>1064</v>
      </c>
    </row>
    <row r="391" spans="1:12" ht="47.25" x14ac:dyDescent="0.25">
      <c r="A391" s="348">
        <v>0</v>
      </c>
      <c r="B391" s="548" t="s">
        <v>977</v>
      </c>
      <c r="C391" s="350">
        <v>0</v>
      </c>
      <c r="D391" s="350">
        <v>0</v>
      </c>
      <c r="E391" s="350">
        <v>0</v>
      </c>
      <c r="F391" s="354">
        <v>2014</v>
      </c>
      <c r="G391" s="354">
        <v>2015</v>
      </c>
      <c r="H391" s="354" t="s">
        <v>474</v>
      </c>
      <c r="I391" s="354" t="s">
        <v>416</v>
      </c>
      <c r="J391" s="354" t="s">
        <v>416</v>
      </c>
      <c r="K391" s="354" t="s">
        <v>416</v>
      </c>
      <c r="L391" s="111" t="s">
        <v>1064</v>
      </c>
    </row>
    <row r="392" spans="1:12" ht="31.5" x14ac:dyDescent="0.25">
      <c r="A392" s="348">
        <v>0</v>
      </c>
      <c r="B392" s="548" t="s">
        <v>978</v>
      </c>
      <c r="C392" s="350">
        <v>0</v>
      </c>
      <c r="D392" s="350">
        <v>0</v>
      </c>
      <c r="E392" s="350">
        <v>0</v>
      </c>
      <c r="F392" s="354">
        <v>2015</v>
      </c>
      <c r="G392" s="354">
        <v>2015</v>
      </c>
      <c r="H392" s="354" t="s">
        <v>474</v>
      </c>
      <c r="I392" s="354" t="s">
        <v>477</v>
      </c>
      <c r="J392" s="354" t="s">
        <v>477</v>
      </c>
      <c r="K392" s="354" t="s">
        <v>477</v>
      </c>
      <c r="L392" s="111" t="s">
        <v>1064</v>
      </c>
    </row>
    <row r="393" spans="1:12" ht="15.75" x14ac:dyDescent="0.25">
      <c r="A393" s="348">
        <v>0</v>
      </c>
      <c r="B393" s="548" t="s">
        <v>979</v>
      </c>
      <c r="C393" s="350">
        <v>0</v>
      </c>
      <c r="D393" s="350">
        <v>0</v>
      </c>
      <c r="E393" s="350">
        <v>0</v>
      </c>
      <c r="F393" s="354">
        <v>2015</v>
      </c>
      <c r="G393" s="354">
        <v>2015</v>
      </c>
      <c r="H393" s="354" t="s">
        <v>474</v>
      </c>
      <c r="I393" s="354" t="s">
        <v>477</v>
      </c>
      <c r="J393" s="354" t="s">
        <v>477</v>
      </c>
      <c r="K393" s="354" t="s">
        <v>477</v>
      </c>
      <c r="L393" s="111" t="s">
        <v>1064</v>
      </c>
    </row>
    <row r="394" spans="1:12" ht="15.75" x14ac:dyDescent="0.25">
      <c r="A394" s="348">
        <v>0</v>
      </c>
      <c r="B394" s="548" t="s">
        <v>406</v>
      </c>
      <c r="C394" s="350">
        <v>0</v>
      </c>
      <c r="D394" s="350">
        <v>0</v>
      </c>
      <c r="E394" s="350">
        <v>0</v>
      </c>
      <c r="F394" s="354">
        <v>2018</v>
      </c>
      <c r="G394" s="354">
        <v>2018</v>
      </c>
      <c r="H394" s="354" t="s">
        <v>381</v>
      </c>
      <c r="I394" s="354" t="s">
        <v>416</v>
      </c>
      <c r="J394" s="354" t="s">
        <v>416</v>
      </c>
      <c r="K394" s="354" t="s">
        <v>416</v>
      </c>
      <c r="L394" s="111" t="s">
        <v>415</v>
      </c>
    </row>
    <row r="395" spans="1:12" ht="31.5" x14ac:dyDescent="0.25">
      <c r="A395" s="348">
        <v>0</v>
      </c>
      <c r="B395" s="548" t="s">
        <v>980</v>
      </c>
      <c r="C395" s="350">
        <v>0</v>
      </c>
      <c r="D395" s="350">
        <v>0</v>
      </c>
      <c r="E395" s="350">
        <v>0</v>
      </c>
      <c r="F395" s="354">
        <v>2015</v>
      </c>
      <c r="G395" s="354">
        <v>2016</v>
      </c>
      <c r="H395" s="354" t="s">
        <v>480</v>
      </c>
      <c r="I395" s="354" t="s">
        <v>416</v>
      </c>
      <c r="J395" s="354" t="s">
        <v>416</v>
      </c>
      <c r="K395" s="354" t="s">
        <v>416</v>
      </c>
      <c r="L395" s="111" t="s">
        <v>415</v>
      </c>
    </row>
    <row r="396" spans="1:12" ht="31.5" x14ac:dyDescent="0.25">
      <c r="A396" s="348">
        <v>0</v>
      </c>
      <c r="B396" s="548" t="s">
        <v>622</v>
      </c>
      <c r="C396" s="350">
        <v>0</v>
      </c>
      <c r="D396" s="350">
        <v>0</v>
      </c>
      <c r="E396" s="350">
        <v>0.20300000000000001</v>
      </c>
      <c r="F396" s="354">
        <v>2015</v>
      </c>
      <c r="G396" s="354">
        <v>2015</v>
      </c>
      <c r="H396" s="354" t="s">
        <v>480</v>
      </c>
      <c r="I396" s="354" t="s">
        <v>480</v>
      </c>
      <c r="J396" s="354" t="s">
        <v>480</v>
      </c>
      <c r="K396" s="354" t="s">
        <v>480</v>
      </c>
      <c r="L396" s="111" t="s">
        <v>415</v>
      </c>
    </row>
    <row r="397" spans="1:12" ht="47.25" x14ac:dyDescent="0.25">
      <c r="A397" s="348">
        <v>0</v>
      </c>
      <c r="B397" s="548" t="s">
        <v>982</v>
      </c>
      <c r="C397" s="350">
        <v>0</v>
      </c>
      <c r="D397" s="350">
        <v>0</v>
      </c>
      <c r="E397" s="350">
        <v>0.28000000000000003</v>
      </c>
      <c r="F397" s="354">
        <v>2015</v>
      </c>
      <c r="G397" s="354">
        <v>2015</v>
      </c>
      <c r="H397" s="354" t="s">
        <v>480</v>
      </c>
      <c r="I397" s="354" t="s">
        <v>416</v>
      </c>
      <c r="J397" s="354" t="s">
        <v>416</v>
      </c>
      <c r="K397" s="354" t="s">
        <v>416</v>
      </c>
      <c r="L397" s="111" t="s">
        <v>415</v>
      </c>
    </row>
    <row r="398" spans="1:12" ht="31.5" x14ac:dyDescent="0.25">
      <c r="A398" s="348">
        <v>0</v>
      </c>
      <c r="B398" s="548" t="s">
        <v>983</v>
      </c>
      <c r="C398" s="350">
        <v>0</v>
      </c>
      <c r="D398" s="350">
        <v>0</v>
      </c>
      <c r="E398" s="350">
        <v>0</v>
      </c>
      <c r="F398" s="354">
        <v>2015</v>
      </c>
      <c r="G398" s="354">
        <v>2015</v>
      </c>
      <c r="H398" s="354" t="s">
        <v>480</v>
      </c>
      <c r="I398" s="354" t="s">
        <v>416</v>
      </c>
      <c r="J398" s="354" t="s">
        <v>416</v>
      </c>
      <c r="K398" s="354" t="s">
        <v>416</v>
      </c>
      <c r="L398" s="111" t="s">
        <v>415</v>
      </c>
    </row>
    <row r="399" spans="1:12" ht="31.5" x14ac:dyDescent="0.25">
      <c r="A399" s="348">
        <v>0</v>
      </c>
      <c r="B399" s="548" t="s">
        <v>624</v>
      </c>
      <c r="C399" s="350">
        <v>0</v>
      </c>
      <c r="D399" s="350">
        <v>0</v>
      </c>
      <c r="E399" s="350">
        <v>0.3</v>
      </c>
      <c r="F399" s="354">
        <v>2015</v>
      </c>
      <c r="G399" s="354">
        <v>2016</v>
      </c>
      <c r="H399" s="354" t="s">
        <v>474</v>
      </c>
      <c r="I399" s="354" t="s">
        <v>477</v>
      </c>
      <c r="J399" s="354" t="s">
        <v>477</v>
      </c>
      <c r="K399" s="354" t="s">
        <v>477</v>
      </c>
      <c r="L399" s="111" t="s">
        <v>1065</v>
      </c>
    </row>
    <row r="400" spans="1:12" ht="15.75" x14ac:dyDescent="0.25">
      <c r="A400" s="348">
        <v>0</v>
      </c>
      <c r="B400" s="548" t="s">
        <v>625</v>
      </c>
      <c r="C400" s="350">
        <v>0.4</v>
      </c>
      <c r="D400" s="350">
        <v>0</v>
      </c>
      <c r="E400" s="350">
        <v>9.0549999999999997</v>
      </c>
      <c r="F400" s="354">
        <v>2014</v>
      </c>
      <c r="G400" s="354">
        <v>2015</v>
      </c>
      <c r="H400" s="354" t="s">
        <v>474</v>
      </c>
      <c r="I400" s="354" t="s">
        <v>477</v>
      </c>
      <c r="J400" s="354" t="s">
        <v>477</v>
      </c>
      <c r="K400" s="354" t="s">
        <v>477</v>
      </c>
      <c r="L400" s="111" t="s">
        <v>415</v>
      </c>
    </row>
    <row r="401" spans="1:12" ht="15.75" x14ac:dyDescent="0.25">
      <c r="A401" s="348">
        <v>0</v>
      </c>
      <c r="B401" s="548" t="s">
        <v>626</v>
      </c>
      <c r="C401" s="350">
        <v>0.16</v>
      </c>
      <c r="D401" s="350">
        <v>0</v>
      </c>
      <c r="E401" s="350">
        <v>3.6</v>
      </c>
      <c r="F401" s="354">
        <v>2015</v>
      </c>
      <c r="G401" s="354">
        <v>2016</v>
      </c>
      <c r="H401" s="354" t="s">
        <v>474</v>
      </c>
      <c r="I401" s="354" t="s">
        <v>477</v>
      </c>
      <c r="J401" s="354" t="s">
        <v>477</v>
      </c>
      <c r="K401" s="354" t="s">
        <v>477</v>
      </c>
      <c r="L401" s="111" t="s">
        <v>415</v>
      </c>
    </row>
    <row r="402" spans="1:12" ht="15.75" x14ac:dyDescent="0.25">
      <c r="A402" s="348">
        <v>0</v>
      </c>
      <c r="B402" s="548" t="s">
        <v>627</v>
      </c>
      <c r="C402" s="350">
        <v>0.26</v>
      </c>
      <c r="D402" s="350">
        <v>0</v>
      </c>
      <c r="E402" s="350">
        <v>9.76</v>
      </c>
      <c r="F402" s="354">
        <v>2015</v>
      </c>
      <c r="G402" s="354">
        <v>2016</v>
      </c>
      <c r="H402" s="354" t="s">
        <v>474</v>
      </c>
      <c r="I402" s="354" t="s">
        <v>477</v>
      </c>
      <c r="J402" s="354" t="s">
        <v>477</v>
      </c>
      <c r="K402" s="354" t="s">
        <v>477</v>
      </c>
      <c r="L402" s="111" t="s">
        <v>415</v>
      </c>
    </row>
    <row r="403" spans="1:12" ht="31.5" x14ac:dyDescent="0.25">
      <c r="A403" s="348">
        <v>0</v>
      </c>
      <c r="B403" s="548" t="s">
        <v>628</v>
      </c>
      <c r="C403" s="350">
        <v>0.16</v>
      </c>
      <c r="D403" s="350">
        <v>0</v>
      </c>
      <c r="E403" s="350">
        <v>3</v>
      </c>
      <c r="F403" s="354">
        <v>2015</v>
      </c>
      <c r="G403" s="354">
        <v>2015</v>
      </c>
      <c r="H403" s="354" t="s">
        <v>474</v>
      </c>
      <c r="I403" s="354" t="s">
        <v>477</v>
      </c>
      <c r="J403" s="354" t="s">
        <v>477</v>
      </c>
      <c r="K403" s="354" t="s">
        <v>477</v>
      </c>
      <c r="L403" s="111" t="s">
        <v>415</v>
      </c>
    </row>
    <row r="404" spans="1:12" ht="47.25" x14ac:dyDescent="0.25">
      <c r="A404" s="348">
        <v>0</v>
      </c>
      <c r="B404" s="548" t="s">
        <v>629</v>
      </c>
      <c r="C404" s="350">
        <v>0</v>
      </c>
      <c r="D404" s="350">
        <v>0</v>
      </c>
      <c r="E404" s="350">
        <v>0</v>
      </c>
      <c r="F404" s="354">
        <v>2015</v>
      </c>
      <c r="G404" s="354">
        <v>2015</v>
      </c>
      <c r="H404" s="354" t="s">
        <v>474</v>
      </c>
      <c r="I404" s="354" t="s">
        <v>477</v>
      </c>
      <c r="J404" s="354" t="s">
        <v>477</v>
      </c>
      <c r="K404" s="354" t="s">
        <v>477</v>
      </c>
      <c r="L404" s="111" t="s">
        <v>1065</v>
      </c>
    </row>
    <row r="405" spans="1:12" ht="15.75" x14ac:dyDescent="0.25">
      <c r="A405" s="348">
        <v>0</v>
      </c>
      <c r="B405" s="548" t="s">
        <v>623</v>
      </c>
      <c r="C405" s="350">
        <v>0</v>
      </c>
      <c r="D405" s="350">
        <v>0</v>
      </c>
      <c r="E405" s="350">
        <v>0</v>
      </c>
      <c r="F405" s="354">
        <v>2014</v>
      </c>
      <c r="G405" s="354">
        <v>2015</v>
      </c>
      <c r="H405" s="354" t="s">
        <v>474</v>
      </c>
      <c r="I405" s="354" t="s">
        <v>416</v>
      </c>
      <c r="J405" s="354" t="s">
        <v>416</v>
      </c>
      <c r="K405" s="354" t="s">
        <v>416</v>
      </c>
      <c r="L405" s="111" t="s">
        <v>415</v>
      </c>
    </row>
    <row r="406" spans="1:12" ht="31.5" x14ac:dyDescent="0.25">
      <c r="A406" s="348">
        <v>0</v>
      </c>
      <c r="B406" s="548" t="s">
        <v>602</v>
      </c>
      <c r="C406" s="350">
        <v>0</v>
      </c>
      <c r="D406" s="350">
        <v>0</v>
      </c>
      <c r="E406" s="350">
        <v>0</v>
      </c>
      <c r="F406" s="354">
        <v>2015</v>
      </c>
      <c r="G406" s="354">
        <v>2015</v>
      </c>
      <c r="H406" s="354" t="s">
        <v>474</v>
      </c>
      <c r="I406" s="354" t="s">
        <v>477</v>
      </c>
      <c r="J406" s="354" t="s">
        <v>477</v>
      </c>
      <c r="K406" s="354" t="s">
        <v>477</v>
      </c>
      <c r="L406" s="111" t="s">
        <v>1065</v>
      </c>
    </row>
    <row r="407" spans="1:12" ht="31.5" x14ac:dyDescent="0.25">
      <c r="A407" s="348">
        <v>0</v>
      </c>
      <c r="B407" s="548" t="s">
        <v>630</v>
      </c>
      <c r="C407" s="350">
        <v>0.25</v>
      </c>
      <c r="D407" s="350">
        <v>0</v>
      </c>
      <c r="E407" s="350">
        <v>3.6</v>
      </c>
      <c r="F407" s="354">
        <v>2015</v>
      </c>
      <c r="G407" s="354">
        <v>2016</v>
      </c>
      <c r="H407" s="354" t="s">
        <v>474</v>
      </c>
      <c r="I407" s="354" t="s">
        <v>477</v>
      </c>
      <c r="J407" s="354" t="s">
        <v>477</v>
      </c>
      <c r="K407" s="354" t="s">
        <v>477</v>
      </c>
      <c r="L407" s="111" t="s">
        <v>415</v>
      </c>
    </row>
    <row r="408" spans="1:12" ht="31.5" x14ac:dyDescent="0.25">
      <c r="A408" s="348">
        <v>0</v>
      </c>
      <c r="B408" s="548" t="s">
        <v>633</v>
      </c>
      <c r="C408" s="350">
        <v>1.44</v>
      </c>
      <c r="D408" s="350">
        <v>0</v>
      </c>
      <c r="E408" s="350">
        <v>19.899999999999999</v>
      </c>
      <c r="F408" s="354">
        <v>2015</v>
      </c>
      <c r="G408" s="354">
        <v>2016</v>
      </c>
      <c r="H408" s="354" t="s">
        <v>381</v>
      </c>
      <c r="I408" s="354" t="s">
        <v>416</v>
      </c>
      <c r="J408" s="354" t="s">
        <v>416</v>
      </c>
      <c r="K408" s="354" t="s">
        <v>416</v>
      </c>
      <c r="L408" s="111" t="s">
        <v>415</v>
      </c>
    </row>
    <row r="409" spans="1:12" ht="31.5" x14ac:dyDescent="0.25">
      <c r="A409" s="348">
        <v>0</v>
      </c>
      <c r="B409" s="548" t="s">
        <v>634</v>
      </c>
      <c r="C409" s="350">
        <v>0</v>
      </c>
      <c r="D409" s="350">
        <v>0</v>
      </c>
      <c r="E409" s="350">
        <v>12.05</v>
      </c>
      <c r="F409" s="354">
        <v>2016</v>
      </c>
      <c r="G409" s="354">
        <v>2016</v>
      </c>
      <c r="H409" s="354" t="s">
        <v>480</v>
      </c>
      <c r="I409" s="354" t="s">
        <v>416</v>
      </c>
      <c r="J409" s="354" t="s">
        <v>416</v>
      </c>
      <c r="K409" s="354" t="s">
        <v>416</v>
      </c>
      <c r="L409" s="111" t="s">
        <v>415</v>
      </c>
    </row>
    <row r="410" spans="1:12" ht="15.75" x14ac:dyDescent="0.25">
      <c r="A410" s="348">
        <v>0</v>
      </c>
      <c r="B410" s="548" t="s">
        <v>984</v>
      </c>
      <c r="C410" s="350">
        <v>0</v>
      </c>
      <c r="D410" s="350">
        <v>0</v>
      </c>
      <c r="E410" s="350">
        <v>0</v>
      </c>
      <c r="F410" s="354">
        <v>2015</v>
      </c>
      <c r="G410" s="354">
        <v>2016</v>
      </c>
      <c r="H410" s="354" t="s">
        <v>480</v>
      </c>
      <c r="I410" s="354" t="s">
        <v>416</v>
      </c>
      <c r="J410" s="354" t="s">
        <v>416</v>
      </c>
      <c r="K410" s="354" t="s">
        <v>416</v>
      </c>
      <c r="L410" s="111" t="s">
        <v>415</v>
      </c>
    </row>
    <row r="411" spans="1:12" ht="15.75" x14ac:dyDescent="0.25">
      <c r="A411" s="348">
        <v>0</v>
      </c>
      <c r="B411" s="548" t="s">
        <v>631</v>
      </c>
      <c r="C411" s="350">
        <v>2.42</v>
      </c>
      <c r="D411" s="350">
        <v>0</v>
      </c>
      <c r="E411" s="350">
        <v>20</v>
      </c>
      <c r="F411" s="354">
        <v>2016</v>
      </c>
      <c r="G411" s="354">
        <v>2019</v>
      </c>
      <c r="H411" s="354" t="s">
        <v>381</v>
      </c>
      <c r="I411" s="354" t="s">
        <v>416</v>
      </c>
      <c r="J411" s="354" t="s">
        <v>416</v>
      </c>
      <c r="K411" s="354" t="s">
        <v>416</v>
      </c>
      <c r="L411" s="111" t="s">
        <v>1063</v>
      </c>
    </row>
    <row r="412" spans="1:12" ht="15.75" x14ac:dyDescent="0.25">
      <c r="A412" s="348">
        <v>0</v>
      </c>
      <c r="B412" s="548" t="s">
        <v>632</v>
      </c>
      <c r="C412" s="350">
        <v>0</v>
      </c>
      <c r="D412" s="350">
        <v>0</v>
      </c>
      <c r="E412" s="350">
        <v>0</v>
      </c>
      <c r="F412" s="354">
        <v>2016</v>
      </c>
      <c r="G412" s="354">
        <v>2016</v>
      </c>
      <c r="H412" s="354" t="s">
        <v>494</v>
      </c>
      <c r="I412" s="354" t="s">
        <v>416</v>
      </c>
      <c r="J412" s="354" t="s">
        <v>416</v>
      </c>
      <c r="K412" s="354" t="s">
        <v>416</v>
      </c>
      <c r="L412" s="111" t="s">
        <v>1063</v>
      </c>
    </row>
    <row r="413" spans="1:12" ht="47.25" x14ac:dyDescent="0.25">
      <c r="A413" s="348">
        <v>0</v>
      </c>
      <c r="B413" s="548" t="s">
        <v>789</v>
      </c>
      <c r="C413" s="350">
        <v>0</v>
      </c>
      <c r="D413" s="350">
        <v>0</v>
      </c>
      <c r="E413" s="350">
        <v>0</v>
      </c>
      <c r="F413" s="354">
        <v>2015</v>
      </c>
      <c r="G413" s="354">
        <v>2015</v>
      </c>
      <c r="H413" s="354" t="s">
        <v>480</v>
      </c>
      <c r="I413" s="354" t="s">
        <v>480</v>
      </c>
      <c r="J413" s="354" t="s">
        <v>480</v>
      </c>
      <c r="K413" s="354" t="s">
        <v>480</v>
      </c>
      <c r="L413" s="111" t="s">
        <v>1065</v>
      </c>
    </row>
    <row r="414" spans="1:12" ht="47.25" x14ac:dyDescent="0.25">
      <c r="A414" s="348">
        <v>0</v>
      </c>
      <c r="B414" s="548" t="s">
        <v>865</v>
      </c>
      <c r="C414" s="350">
        <v>0</v>
      </c>
      <c r="D414" s="350">
        <v>0</v>
      </c>
      <c r="E414" s="350">
        <v>0</v>
      </c>
      <c r="F414" s="354">
        <v>2015</v>
      </c>
      <c r="G414" s="354">
        <v>2015</v>
      </c>
      <c r="H414" s="354" t="s">
        <v>480</v>
      </c>
      <c r="I414" s="354" t="s">
        <v>480</v>
      </c>
      <c r="J414" s="354" t="s">
        <v>480</v>
      </c>
      <c r="K414" s="354" t="s">
        <v>480</v>
      </c>
      <c r="L414" s="111" t="s">
        <v>1065</v>
      </c>
    </row>
    <row r="415" spans="1:12" ht="47.25" x14ac:dyDescent="0.25">
      <c r="A415" s="348">
        <v>0</v>
      </c>
      <c r="B415" s="548" t="s">
        <v>866</v>
      </c>
      <c r="C415" s="350">
        <v>0</v>
      </c>
      <c r="D415" s="350">
        <v>0</v>
      </c>
      <c r="E415" s="350">
        <v>0</v>
      </c>
      <c r="F415" s="354">
        <v>2015</v>
      </c>
      <c r="G415" s="354">
        <v>2015</v>
      </c>
      <c r="H415" s="354" t="s">
        <v>480</v>
      </c>
      <c r="I415" s="354" t="s">
        <v>480</v>
      </c>
      <c r="J415" s="354" t="s">
        <v>480</v>
      </c>
      <c r="K415" s="354" t="s">
        <v>480</v>
      </c>
      <c r="L415" s="111" t="s">
        <v>1065</v>
      </c>
    </row>
    <row r="416" spans="1:12" ht="31.5" x14ac:dyDescent="0.25">
      <c r="A416" s="348">
        <v>0</v>
      </c>
      <c r="B416" s="548" t="s">
        <v>409</v>
      </c>
      <c r="C416" s="350">
        <v>0</v>
      </c>
      <c r="D416" s="350">
        <v>0</v>
      </c>
      <c r="E416" s="350">
        <v>1.2749999999999999</v>
      </c>
      <c r="F416" s="354">
        <v>2013</v>
      </c>
      <c r="G416" s="354">
        <v>2015</v>
      </c>
      <c r="H416" s="354" t="s">
        <v>381</v>
      </c>
      <c r="I416" s="354" t="s">
        <v>416</v>
      </c>
      <c r="J416" s="354" t="s">
        <v>416</v>
      </c>
      <c r="K416" s="354" t="s">
        <v>416</v>
      </c>
      <c r="L416" s="111" t="s">
        <v>1065</v>
      </c>
    </row>
    <row r="417" spans="1:12" ht="63" x14ac:dyDescent="0.25">
      <c r="A417" s="348">
        <v>0</v>
      </c>
      <c r="B417" s="548" t="s">
        <v>985</v>
      </c>
      <c r="C417" s="350">
        <v>0</v>
      </c>
      <c r="D417" s="350">
        <v>0</v>
      </c>
      <c r="E417" s="350">
        <v>0.13</v>
      </c>
      <c r="F417" s="354">
        <v>2015</v>
      </c>
      <c r="G417" s="354">
        <v>2015</v>
      </c>
      <c r="H417" s="354" t="s">
        <v>480</v>
      </c>
      <c r="I417" s="354" t="s">
        <v>416</v>
      </c>
      <c r="J417" s="354" t="s">
        <v>416</v>
      </c>
      <c r="K417" s="354" t="s">
        <v>416</v>
      </c>
      <c r="L417" s="111" t="s">
        <v>1065</v>
      </c>
    </row>
    <row r="418" spans="1:12" ht="63" x14ac:dyDescent="0.25">
      <c r="A418" s="348">
        <v>0</v>
      </c>
      <c r="B418" s="548" t="s">
        <v>986</v>
      </c>
      <c r="C418" s="350">
        <v>0</v>
      </c>
      <c r="D418" s="350">
        <v>0</v>
      </c>
      <c r="E418" s="350">
        <v>0</v>
      </c>
      <c r="F418" s="354">
        <v>2015</v>
      </c>
      <c r="G418" s="354">
        <v>2015</v>
      </c>
      <c r="H418" s="354" t="s">
        <v>480</v>
      </c>
      <c r="I418" s="354" t="s">
        <v>416</v>
      </c>
      <c r="J418" s="354" t="s">
        <v>416</v>
      </c>
      <c r="K418" s="354" t="s">
        <v>416</v>
      </c>
      <c r="L418" s="111" t="s">
        <v>1065</v>
      </c>
    </row>
    <row r="419" spans="1:12" ht="63" x14ac:dyDescent="0.25">
      <c r="A419" s="348">
        <v>0</v>
      </c>
      <c r="B419" s="548" t="s">
        <v>987</v>
      </c>
      <c r="C419" s="350">
        <v>0</v>
      </c>
      <c r="D419" s="350">
        <v>0</v>
      </c>
      <c r="E419" s="350">
        <v>0</v>
      </c>
      <c r="F419" s="354">
        <v>2015</v>
      </c>
      <c r="G419" s="354">
        <v>2015</v>
      </c>
      <c r="H419" s="354" t="s">
        <v>480</v>
      </c>
      <c r="I419" s="354" t="s">
        <v>416</v>
      </c>
      <c r="J419" s="354" t="s">
        <v>416</v>
      </c>
      <c r="K419" s="354" t="s">
        <v>416</v>
      </c>
      <c r="L419" s="111" t="s">
        <v>1065</v>
      </c>
    </row>
    <row r="420" spans="1:12" ht="63" x14ac:dyDescent="0.25">
      <c r="A420" s="348">
        <v>0</v>
      </c>
      <c r="B420" s="548" t="s">
        <v>988</v>
      </c>
      <c r="C420" s="350">
        <v>0</v>
      </c>
      <c r="D420" s="350">
        <v>0</v>
      </c>
      <c r="E420" s="350">
        <v>0</v>
      </c>
      <c r="F420" s="354">
        <v>2015</v>
      </c>
      <c r="G420" s="354">
        <v>2015</v>
      </c>
      <c r="H420" s="354" t="s">
        <v>480</v>
      </c>
      <c r="I420" s="354" t="s">
        <v>416</v>
      </c>
      <c r="J420" s="354" t="s">
        <v>416</v>
      </c>
      <c r="K420" s="354" t="s">
        <v>416</v>
      </c>
      <c r="L420" s="111" t="s">
        <v>1065</v>
      </c>
    </row>
    <row r="421" spans="1:12" ht="63" x14ac:dyDescent="0.25">
      <c r="A421" s="348">
        <v>0</v>
      </c>
      <c r="B421" s="548" t="s">
        <v>989</v>
      </c>
      <c r="C421" s="350">
        <v>0</v>
      </c>
      <c r="D421" s="350">
        <v>0</v>
      </c>
      <c r="E421" s="350">
        <v>0</v>
      </c>
      <c r="F421" s="354">
        <v>2015</v>
      </c>
      <c r="G421" s="354">
        <v>2015</v>
      </c>
      <c r="H421" s="354" t="s">
        <v>480</v>
      </c>
      <c r="I421" s="354" t="s">
        <v>416</v>
      </c>
      <c r="J421" s="354" t="s">
        <v>416</v>
      </c>
      <c r="K421" s="354" t="s">
        <v>416</v>
      </c>
      <c r="L421" s="111" t="s">
        <v>1065</v>
      </c>
    </row>
    <row r="422" spans="1:12" ht="31.5" x14ac:dyDescent="0.25">
      <c r="A422" s="348">
        <v>0</v>
      </c>
      <c r="B422" s="548" t="s">
        <v>990</v>
      </c>
      <c r="C422" s="350">
        <v>0</v>
      </c>
      <c r="D422" s="350">
        <v>0</v>
      </c>
      <c r="E422" s="350">
        <v>0.26800000000000002</v>
      </c>
      <c r="F422" s="354">
        <v>2015</v>
      </c>
      <c r="G422" s="354">
        <v>2015</v>
      </c>
      <c r="H422" s="354" t="s">
        <v>480</v>
      </c>
      <c r="I422" s="354" t="s">
        <v>416</v>
      </c>
      <c r="J422" s="354" t="s">
        <v>416</v>
      </c>
      <c r="K422" s="354" t="s">
        <v>416</v>
      </c>
      <c r="L422" s="111" t="s">
        <v>415</v>
      </c>
    </row>
    <row r="423" spans="1:12" ht="47.25" x14ac:dyDescent="0.25">
      <c r="A423" s="348">
        <v>0</v>
      </c>
      <c r="B423" s="548" t="s">
        <v>790</v>
      </c>
      <c r="C423" s="350">
        <v>0</v>
      </c>
      <c r="D423" s="350">
        <v>0</v>
      </c>
      <c r="E423" s="350">
        <v>0</v>
      </c>
      <c r="F423" s="354">
        <v>2015</v>
      </c>
      <c r="G423" s="354">
        <v>2015</v>
      </c>
      <c r="H423" s="354" t="s">
        <v>480</v>
      </c>
      <c r="I423" s="354" t="s">
        <v>480</v>
      </c>
      <c r="J423" s="354" t="s">
        <v>480</v>
      </c>
      <c r="K423" s="354" t="s">
        <v>480</v>
      </c>
      <c r="L423" s="111" t="s">
        <v>1065</v>
      </c>
    </row>
    <row r="424" spans="1:12" ht="31.5" x14ac:dyDescent="0.25">
      <c r="A424" s="348">
        <v>0</v>
      </c>
      <c r="B424" s="548" t="s">
        <v>635</v>
      </c>
      <c r="C424" s="350">
        <v>0.25</v>
      </c>
      <c r="D424" s="350">
        <v>0</v>
      </c>
      <c r="E424" s="350">
        <v>6.24</v>
      </c>
      <c r="F424" s="354">
        <v>2015</v>
      </c>
      <c r="G424" s="354">
        <v>2016</v>
      </c>
      <c r="H424" s="354" t="s">
        <v>474</v>
      </c>
      <c r="I424" s="354" t="s">
        <v>416</v>
      </c>
      <c r="J424" s="354" t="s">
        <v>416</v>
      </c>
      <c r="K424" s="354" t="s">
        <v>416</v>
      </c>
      <c r="L424" s="111" t="s">
        <v>415</v>
      </c>
    </row>
    <row r="425" spans="1:12" ht="15.75" x14ac:dyDescent="0.25">
      <c r="A425" s="348">
        <v>0</v>
      </c>
      <c r="B425" s="548" t="s">
        <v>636</v>
      </c>
      <c r="C425" s="350">
        <v>0</v>
      </c>
      <c r="D425" s="350">
        <v>0</v>
      </c>
      <c r="E425" s="350">
        <v>0</v>
      </c>
      <c r="F425" s="354">
        <v>2014</v>
      </c>
      <c r="G425" s="354">
        <v>2015</v>
      </c>
      <c r="H425" s="354" t="s">
        <v>474</v>
      </c>
      <c r="I425" s="354" t="s">
        <v>416</v>
      </c>
      <c r="J425" s="354" t="s">
        <v>416</v>
      </c>
      <c r="K425" s="354" t="s">
        <v>416</v>
      </c>
      <c r="L425" s="111" t="s">
        <v>415</v>
      </c>
    </row>
    <row r="426" spans="1:12" ht="47.25" x14ac:dyDescent="0.25">
      <c r="A426" s="348">
        <v>0</v>
      </c>
      <c r="B426" s="548" t="s">
        <v>637</v>
      </c>
      <c r="C426" s="350">
        <v>0</v>
      </c>
      <c r="D426" s="350">
        <v>0</v>
      </c>
      <c r="E426" s="350">
        <v>0.12</v>
      </c>
      <c r="F426" s="354">
        <v>2015</v>
      </c>
      <c r="G426" s="354">
        <v>2015</v>
      </c>
      <c r="H426" s="354" t="s">
        <v>474</v>
      </c>
      <c r="I426" s="354" t="s">
        <v>416</v>
      </c>
      <c r="J426" s="354" t="s">
        <v>416</v>
      </c>
      <c r="K426" s="354" t="s">
        <v>416</v>
      </c>
      <c r="L426" s="111" t="s">
        <v>415</v>
      </c>
    </row>
    <row r="427" spans="1:12" ht="15.75" x14ac:dyDescent="0.25">
      <c r="A427" s="348">
        <v>0</v>
      </c>
      <c r="B427" s="548" t="s">
        <v>639</v>
      </c>
      <c r="C427" s="350">
        <v>0.1</v>
      </c>
      <c r="D427" s="350">
        <v>0</v>
      </c>
      <c r="E427" s="350">
        <v>4.2640000000000002</v>
      </c>
      <c r="F427" s="354">
        <v>2015</v>
      </c>
      <c r="G427" s="354">
        <v>2016</v>
      </c>
      <c r="H427" s="354" t="s">
        <v>474</v>
      </c>
      <c r="I427" s="354" t="s">
        <v>477</v>
      </c>
      <c r="J427" s="354" t="s">
        <v>477</v>
      </c>
      <c r="K427" s="354" t="s">
        <v>477</v>
      </c>
      <c r="L427" s="111" t="s">
        <v>415</v>
      </c>
    </row>
    <row r="428" spans="1:12" ht="15.75" x14ac:dyDescent="0.25">
      <c r="A428" s="348">
        <v>0</v>
      </c>
      <c r="B428" s="548" t="s">
        <v>640</v>
      </c>
      <c r="C428" s="350">
        <v>0.92</v>
      </c>
      <c r="D428" s="350">
        <v>0</v>
      </c>
      <c r="E428" s="350">
        <v>12.7</v>
      </c>
      <c r="F428" s="354">
        <v>2015</v>
      </c>
      <c r="G428" s="354">
        <v>2016</v>
      </c>
      <c r="H428" s="354" t="s">
        <v>474</v>
      </c>
      <c r="I428" s="354" t="s">
        <v>477</v>
      </c>
      <c r="J428" s="354" t="s">
        <v>477</v>
      </c>
      <c r="K428" s="354" t="s">
        <v>477</v>
      </c>
      <c r="L428" s="111" t="s">
        <v>415</v>
      </c>
    </row>
    <row r="429" spans="1:12" ht="15.75" x14ac:dyDescent="0.25">
      <c r="A429" s="348">
        <v>0</v>
      </c>
      <c r="B429" s="548" t="s">
        <v>641</v>
      </c>
      <c r="C429" s="350">
        <v>0</v>
      </c>
      <c r="D429" s="350">
        <v>0</v>
      </c>
      <c r="E429" s="350">
        <v>0</v>
      </c>
      <c r="F429" s="354">
        <v>2015</v>
      </c>
      <c r="G429" s="354">
        <v>2016</v>
      </c>
      <c r="H429" s="354" t="s">
        <v>474</v>
      </c>
      <c r="I429" s="354" t="s">
        <v>477</v>
      </c>
      <c r="J429" s="354" t="s">
        <v>477</v>
      </c>
      <c r="K429" s="354" t="s">
        <v>477</v>
      </c>
      <c r="L429" s="111" t="s">
        <v>415</v>
      </c>
    </row>
    <row r="430" spans="1:12" ht="15.75" x14ac:dyDescent="0.25">
      <c r="A430" s="348">
        <v>0</v>
      </c>
      <c r="B430" s="548" t="s">
        <v>642</v>
      </c>
      <c r="C430" s="350">
        <v>0.38300000000000001</v>
      </c>
      <c r="D430" s="350">
        <v>0</v>
      </c>
      <c r="E430" s="350">
        <v>7.7</v>
      </c>
      <c r="F430" s="354">
        <v>2015</v>
      </c>
      <c r="G430" s="354">
        <v>2016</v>
      </c>
      <c r="H430" s="354" t="s">
        <v>474</v>
      </c>
      <c r="I430" s="354" t="s">
        <v>477</v>
      </c>
      <c r="J430" s="354" t="s">
        <v>477</v>
      </c>
      <c r="K430" s="354" t="s">
        <v>477</v>
      </c>
      <c r="L430" s="111" t="s">
        <v>415</v>
      </c>
    </row>
    <row r="431" spans="1:12" ht="31.5" x14ac:dyDescent="0.25">
      <c r="A431" s="348">
        <v>0</v>
      </c>
      <c r="B431" s="548" t="s">
        <v>643</v>
      </c>
      <c r="C431" s="350">
        <v>0</v>
      </c>
      <c r="D431" s="350">
        <v>0</v>
      </c>
      <c r="E431" s="350">
        <v>7.3</v>
      </c>
      <c r="F431" s="354">
        <v>2015</v>
      </c>
      <c r="G431" s="354">
        <v>2017</v>
      </c>
      <c r="H431" s="354" t="s">
        <v>474</v>
      </c>
      <c r="I431" s="354" t="s">
        <v>477</v>
      </c>
      <c r="J431" s="354" t="s">
        <v>477</v>
      </c>
      <c r="K431" s="354" t="s">
        <v>477</v>
      </c>
      <c r="L431" s="111" t="s">
        <v>415</v>
      </c>
    </row>
    <row r="432" spans="1:12" ht="31.5" x14ac:dyDescent="0.25">
      <c r="A432" s="348">
        <v>0</v>
      </c>
      <c r="B432" s="548" t="s">
        <v>400</v>
      </c>
      <c r="C432" s="350">
        <v>0.6</v>
      </c>
      <c r="D432" s="350">
        <v>0</v>
      </c>
      <c r="E432" s="350">
        <v>8</v>
      </c>
      <c r="F432" s="354">
        <v>2015</v>
      </c>
      <c r="G432" s="354">
        <v>2016</v>
      </c>
      <c r="H432" s="354" t="s">
        <v>474</v>
      </c>
      <c r="I432" s="354" t="s">
        <v>477</v>
      </c>
      <c r="J432" s="354" t="s">
        <v>477</v>
      </c>
      <c r="K432" s="354" t="s">
        <v>477</v>
      </c>
      <c r="L432" s="111" t="s">
        <v>415</v>
      </c>
    </row>
    <row r="433" spans="1:12" ht="15.75" x14ac:dyDescent="0.25">
      <c r="A433" s="348">
        <v>0</v>
      </c>
      <c r="B433" s="548" t="s">
        <v>646</v>
      </c>
      <c r="C433" s="350">
        <v>0.1</v>
      </c>
      <c r="D433" s="350">
        <v>0</v>
      </c>
      <c r="E433" s="350">
        <v>1.56</v>
      </c>
      <c r="F433" s="354">
        <v>2013</v>
      </c>
      <c r="G433" s="354">
        <v>2015</v>
      </c>
      <c r="H433" s="354" t="s">
        <v>474</v>
      </c>
      <c r="I433" s="354" t="s">
        <v>477</v>
      </c>
      <c r="J433" s="354" t="s">
        <v>477</v>
      </c>
      <c r="K433" s="354" t="s">
        <v>477</v>
      </c>
      <c r="L433" s="111" t="s">
        <v>415</v>
      </c>
    </row>
    <row r="434" spans="1:12" ht="15.75" x14ac:dyDescent="0.25">
      <c r="A434" s="348">
        <v>0</v>
      </c>
      <c r="B434" s="548" t="s">
        <v>647</v>
      </c>
      <c r="C434" s="350">
        <v>1.3029999999999999</v>
      </c>
      <c r="D434" s="350">
        <v>0</v>
      </c>
      <c r="E434" s="350">
        <v>11.601000000000001</v>
      </c>
      <c r="F434" s="354">
        <v>2015</v>
      </c>
      <c r="G434" s="354">
        <v>2016</v>
      </c>
      <c r="H434" s="354" t="s">
        <v>474</v>
      </c>
      <c r="I434" s="354" t="s">
        <v>477</v>
      </c>
      <c r="J434" s="354" t="s">
        <v>477</v>
      </c>
      <c r="K434" s="354" t="s">
        <v>477</v>
      </c>
      <c r="L434" s="111" t="s">
        <v>415</v>
      </c>
    </row>
    <row r="435" spans="1:12" ht="15.75" x14ac:dyDescent="0.25">
      <c r="A435" s="348">
        <v>0</v>
      </c>
      <c r="B435" s="548" t="s">
        <v>648</v>
      </c>
      <c r="C435" s="350">
        <v>0.66</v>
      </c>
      <c r="D435" s="350">
        <v>0</v>
      </c>
      <c r="E435" s="350">
        <v>3.8</v>
      </c>
      <c r="F435" s="354">
        <v>2015</v>
      </c>
      <c r="G435" s="354">
        <v>2016</v>
      </c>
      <c r="H435" s="354" t="s">
        <v>474</v>
      </c>
      <c r="I435" s="354" t="s">
        <v>416</v>
      </c>
      <c r="J435" s="354" t="s">
        <v>416</v>
      </c>
      <c r="K435" s="354" t="s">
        <v>416</v>
      </c>
      <c r="L435" s="111" t="s">
        <v>415</v>
      </c>
    </row>
    <row r="436" spans="1:12" ht="31.5" x14ac:dyDescent="0.25">
      <c r="A436" s="348">
        <v>0</v>
      </c>
      <c r="B436" s="548" t="s">
        <v>649</v>
      </c>
      <c r="C436" s="350">
        <v>0.16</v>
      </c>
      <c r="D436" s="350">
        <v>0</v>
      </c>
      <c r="E436" s="350">
        <v>3.0100000000000002</v>
      </c>
      <c r="F436" s="354">
        <v>2015</v>
      </c>
      <c r="G436" s="354">
        <v>2015</v>
      </c>
      <c r="H436" s="354" t="s">
        <v>474</v>
      </c>
      <c r="I436" s="354" t="s">
        <v>416</v>
      </c>
      <c r="J436" s="354" t="s">
        <v>416</v>
      </c>
      <c r="K436" s="354" t="s">
        <v>416</v>
      </c>
      <c r="L436" s="111" t="s">
        <v>415</v>
      </c>
    </row>
    <row r="437" spans="1:12" ht="47.25" x14ac:dyDescent="0.25">
      <c r="A437" s="348">
        <v>0</v>
      </c>
      <c r="B437" s="548" t="s">
        <v>396</v>
      </c>
      <c r="C437" s="350">
        <v>0</v>
      </c>
      <c r="D437" s="350">
        <v>0</v>
      </c>
      <c r="E437" s="350">
        <v>18.29</v>
      </c>
      <c r="F437" s="354">
        <v>2013</v>
      </c>
      <c r="G437" s="354">
        <v>2015</v>
      </c>
      <c r="H437" s="354" t="s">
        <v>474</v>
      </c>
      <c r="I437" s="354" t="s">
        <v>416</v>
      </c>
      <c r="J437" s="354" t="s">
        <v>416</v>
      </c>
      <c r="K437" s="354" t="s">
        <v>416</v>
      </c>
      <c r="L437" s="111" t="s">
        <v>415</v>
      </c>
    </row>
    <row r="438" spans="1:12" ht="31.5" x14ac:dyDescent="0.25">
      <c r="A438" s="348">
        <v>0</v>
      </c>
      <c r="B438" s="548" t="s">
        <v>397</v>
      </c>
      <c r="C438" s="350">
        <v>1.6140000000000001</v>
      </c>
      <c r="D438" s="350">
        <v>0</v>
      </c>
      <c r="E438" s="350">
        <v>15.1</v>
      </c>
      <c r="F438" s="354">
        <v>2014</v>
      </c>
      <c r="G438" s="354">
        <v>2015</v>
      </c>
      <c r="H438" s="354" t="s">
        <v>474</v>
      </c>
      <c r="I438" s="354" t="s">
        <v>416</v>
      </c>
      <c r="J438" s="354" t="s">
        <v>416</v>
      </c>
      <c r="K438" s="354" t="s">
        <v>416</v>
      </c>
      <c r="L438" s="111" t="s">
        <v>415</v>
      </c>
    </row>
    <row r="439" spans="1:12" ht="15.75" x14ac:dyDescent="0.25">
      <c r="A439" s="348">
        <v>0</v>
      </c>
      <c r="B439" s="548" t="s">
        <v>992</v>
      </c>
      <c r="C439" s="350" t="s">
        <v>415</v>
      </c>
      <c r="D439" s="350">
        <v>0</v>
      </c>
      <c r="E439" s="350">
        <v>0</v>
      </c>
      <c r="F439" s="354">
        <v>2015</v>
      </c>
      <c r="G439" s="354">
        <v>2015</v>
      </c>
      <c r="H439" s="354" t="s">
        <v>474</v>
      </c>
      <c r="I439" s="354" t="s">
        <v>477</v>
      </c>
      <c r="J439" s="354" t="s">
        <v>477</v>
      </c>
      <c r="K439" s="354" t="s">
        <v>477</v>
      </c>
      <c r="L439" s="111" t="s">
        <v>415</v>
      </c>
    </row>
    <row r="440" spans="1:12" ht="47.25" x14ac:dyDescent="0.25">
      <c r="A440" s="348">
        <v>0</v>
      </c>
      <c r="B440" s="548" t="s">
        <v>398</v>
      </c>
      <c r="C440" s="350">
        <v>0</v>
      </c>
      <c r="D440" s="350">
        <v>0</v>
      </c>
      <c r="E440" s="350">
        <v>7.38</v>
      </c>
      <c r="F440" s="354">
        <v>2011</v>
      </c>
      <c r="G440" s="354">
        <v>2015</v>
      </c>
      <c r="H440" s="354" t="s">
        <v>474</v>
      </c>
      <c r="I440" s="354" t="s">
        <v>416</v>
      </c>
      <c r="J440" s="354" t="s">
        <v>416</v>
      </c>
      <c r="K440" s="354" t="s">
        <v>416</v>
      </c>
      <c r="L440" s="111" t="s">
        <v>415</v>
      </c>
    </row>
    <row r="441" spans="1:12" ht="31.5" x14ac:dyDescent="0.25">
      <c r="A441" s="348">
        <v>0</v>
      </c>
      <c r="B441" s="548" t="s">
        <v>395</v>
      </c>
      <c r="C441" s="350">
        <v>2.8400000000000003</v>
      </c>
      <c r="D441" s="350">
        <v>0</v>
      </c>
      <c r="E441" s="350">
        <v>29.085000000000001</v>
      </c>
      <c r="F441" s="354">
        <v>2013</v>
      </c>
      <c r="G441" s="354">
        <v>2015</v>
      </c>
      <c r="H441" s="354" t="s">
        <v>474</v>
      </c>
      <c r="I441" s="354" t="s">
        <v>416</v>
      </c>
      <c r="J441" s="354" t="s">
        <v>416</v>
      </c>
      <c r="K441" s="354" t="s">
        <v>416</v>
      </c>
      <c r="L441" s="111" t="s">
        <v>415</v>
      </c>
    </row>
    <row r="442" spans="1:12" ht="31.5" x14ac:dyDescent="0.25">
      <c r="A442" s="348">
        <v>0</v>
      </c>
      <c r="B442" s="548" t="s">
        <v>644</v>
      </c>
      <c r="C442" s="350">
        <v>0</v>
      </c>
      <c r="D442" s="350">
        <v>0</v>
      </c>
      <c r="E442" s="350">
        <v>0</v>
      </c>
      <c r="F442" s="354">
        <v>2015</v>
      </c>
      <c r="G442" s="354">
        <v>2016</v>
      </c>
      <c r="H442" s="354" t="s">
        <v>474</v>
      </c>
      <c r="I442" s="354" t="s">
        <v>416</v>
      </c>
      <c r="J442" s="354" t="s">
        <v>416</v>
      </c>
      <c r="K442" s="354" t="s">
        <v>416</v>
      </c>
      <c r="L442" s="111" t="s">
        <v>415</v>
      </c>
    </row>
    <row r="443" spans="1:12" ht="15.75" x14ac:dyDescent="0.25">
      <c r="A443" s="348">
        <v>0</v>
      </c>
      <c r="B443" s="548" t="s">
        <v>645</v>
      </c>
      <c r="C443" s="350">
        <v>0</v>
      </c>
      <c r="D443" s="350">
        <v>0</v>
      </c>
      <c r="E443" s="350">
        <v>0.7</v>
      </c>
      <c r="F443" s="354">
        <v>2015</v>
      </c>
      <c r="G443" s="354">
        <v>2017</v>
      </c>
      <c r="H443" s="354" t="s">
        <v>476</v>
      </c>
      <c r="I443" s="354" t="s">
        <v>477</v>
      </c>
      <c r="J443" s="354" t="s">
        <v>477</v>
      </c>
      <c r="K443" s="354" t="s">
        <v>477</v>
      </c>
      <c r="L443" s="111" t="s">
        <v>415</v>
      </c>
    </row>
    <row r="444" spans="1:12" ht="47.25" x14ac:dyDescent="0.25">
      <c r="A444" s="348">
        <v>0</v>
      </c>
      <c r="B444" s="548" t="s">
        <v>993</v>
      </c>
      <c r="C444" s="350">
        <v>0</v>
      </c>
      <c r="D444" s="350">
        <v>0</v>
      </c>
      <c r="E444" s="350">
        <v>0</v>
      </c>
      <c r="F444" s="354">
        <v>2015</v>
      </c>
      <c r="G444" s="354">
        <v>2015</v>
      </c>
      <c r="H444" s="354" t="s">
        <v>474</v>
      </c>
      <c r="I444" s="354" t="s">
        <v>477</v>
      </c>
      <c r="J444" s="354" t="s">
        <v>477</v>
      </c>
      <c r="K444" s="354" t="s">
        <v>477</v>
      </c>
      <c r="L444" s="111" t="s">
        <v>1065</v>
      </c>
    </row>
    <row r="445" spans="1:12" ht="47.25" x14ac:dyDescent="0.25">
      <c r="A445" s="348">
        <v>0</v>
      </c>
      <c r="B445" s="548" t="s">
        <v>994</v>
      </c>
      <c r="C445" s="350">
        <v>0</v>
      </c>
      <c r="D445" s="350">
        <v>0</v>
      </c>
      <c r="E445" s="350">
        <v>0</v>
      </c>
      <c r="F445" s="354">
        <v>2015</v>
      </c>
      <c r="G445" s="354">
        <v>2015</v>
      </c>
      <c r="H445" s="354" t="s">
        <v>474</v>
      </c>
      <c r="I445" s="354" t="s">
        <v>477</v>
      </c>
      <c r="J445" s="354" t="s">
        <v>477</v>
      </c>
      <c r="K445" s="354" t="s">
        <v>477</v>
      </c>
      <c r="L445" s="111" t="s">
        <v>415</v>
      </c>
    </row>
    <row r="446" spans="1:12" ht="47.25" x14ac:dyDescent="0.25">
      <c r="A446" s="348">
        <v>0</v>
      </c>
      <c r="B446" s="548" t="s">
        <v>650</v>
      </c>
      <c r="C446" s="350">
        <v>0.16</v>
      </c>
      <c r="D446" s="350">
        <v>0</v>
      </c>
      <c r="E446" s="350">
        <v>2.1059999999999999</v>
      </c>
      <c r="F446" s="354">
        <v>2012</v>
      </c>
      <c r="G446" s="354">
        <v>2019</v>
      </c>
      <c r="H446" s="354" t="s">
        <v>474</v>
      </c>
      <c r="I446" s="354" t="s">
        <v>477</v>
      </c>
      <c r="J446" s="354" t="s">
        <v>477</v>
      </c>
      <c r="K446" s="354" t="s">
        <v>477</v>
      </c>
      <c r="L446" s="111" t="s">
        <v>415</v>
      </c>
    </row>
    <row r="447" spans="1:12" ht="31.5" x14ac:dyDescent="0.25">
      <c r="A447" s="348">
        <v>0</v>
      </c>
      <c r="B447" s="548" t="s">
        <v>995</v>
      </c>
      <c r="C447" s="350">
        <v>0</v>
      </c>
      <c r="D447" s="350">
        <v>0</v>
      </c>
      <c r="E447" s="350">
        <v>0</v>
      </c>
      <c r="F447" s="354">
        <v>2015</v>
      </c>
      <c r="G447" s="354">
        <v>2016</v>
      </c>
      <c r="H447" s="354" t="s">
        <v>381</v>
      </c>
      <c r="I447" s="354" t="s">
        <v>416</v>
      </c>
      <c r="J447" s="354" t="s">
        <v>416</v>
      </c>
      <c r="K447" s="354" t="s">
        <v>416</v>
      </c>
      <c r="L447" s="111" t="s">
        <v>415</v>
      </c>
    </row>
    <row r="448" spans="1:12" ht="15.75" x14ac:dyDescent="0.25">
      <c r="A448" s="348">
        <v>0</v>
      </c>
      <c r="B448" s="548" t="s">
        <v>996</v>
      </c>
      <c r="C448" s="350">
        <v>0</v>
      </c>
      <c r="D448" s="350">
        <v>0</v>
      </c>
      <c r="E448" s="350">
        <v>0</v>
      </c>
      <c r="F448" s="354">
        <v>2012</v>
      </c>
      <c r="G448" s="354">
        <v>2019</v>
      </c>
      <c r="H448" s="354" t="s">
        <v>474</v>
      </c>
      <c r="I448" s="354" t="s">
        <v>477</v>
      </c>
      <c r="J448" s="354" t="s">
        <v>477</v>
      </c>
      <c r="K448" s="354" t="s">
        <v>477</v>
      </c>
      <c r="L448" s="111" t="s">
        <v>415</v>
      </c>
    </row>
    <row r="449" spans="1:12" ht="15.75" x14ac:dyDescent="0.25">
      <c r="A449" s="348">
        <v>0</v>
      </c>
      <c r="B449" s="548" t="s">
        <v>651</v>
      </c>
      <c r="C449" s="350">
        <v>0.25</v>
      </c>
      <c r="D449" s="350">
        <v>0</v>
      </c>
      <c r="E449" s="350">
        <v>0</v>
      </c>
      <c r="F449" s="354">
        <v>2015</v>
      </c>
      <c r="G449" s="354">
        <v>2019</v>
      </c>
      <c r="H449" s="354" t="s">
        <v>416</v>
      </c>
      <c r="I449" s="354" t="s">
        <v>416</v>
      </c>
      <c r="J449" s="354" t="s">
        <v>416</v>
      </c>
      <c r="K449" s="354" t="s">
        <v>416</v>
      </c>
      <c r="L449" s="111" t="s">
        <v>415</v>
      </c>
    </row>
    <row r="450" spans="1:12" ht="47.25" x14ac:dyDescent="0.25">
      <c r="A450" s="348">
        <v>0</v>
      </c>
      <c r="B450" s="548" t="s">
        <v>997</v>
      </c>
      <c r="C450" s="350">
        <v>0</v>
      </c>
      <c r="D450" s="350">
        <v>0</v>
      </c>
      <c r="E450" s="350">
        <v>0</v>
      </c>
      <c r="F450" s="354">
        <v>0</v>
      </c>
      <c r="G450" s="354">
        <v>0</v>
      </c>
      <c r="H450" s="354">
        <v>0</v>
      </c>
      <c r="I450" s="354">
        <v>0</v>
      </c>
      <c r="J450" s="354">
        <v>0</v>
      </c>
      <c r="K450" s="354">
        <v>0</v>
      </c>
      <c r="L450" s="111" t="s">
        <v>415</v>
      </c>
    </row>
    <row r="451" spans="1:12" ht="31.5" x14ac:dyDescent="0.25">
      <c r="A451" s="348">
        <v>0</v>
      </c>
      <c r="B451" s="548" t="s">
        <v>998</v>
      </c>
      <c r="C451" s="350">
        <v>0</v>
      </c>
      <c r="D451" s="350">
        <v>0</v>
      </c>
      <c r="E451" s="350">
        <v>0</v>
      </c>
      <c r="F451" s="354">
        <v>0</v>
      </c>
      <c r="G451" s="354">
        <v>0</v>
      </c>
      <c r="H451" s="354">
        <v>0</v>
      </c>
      <c r="I451" s="354">
        <v>0</v>
      </c>
      <c r="J451" s="354">
        <v>0</v>
      </c>
      <c r="K451" s="354">
        <v>0</v>
      </c>
      <c r="L451" s="111" t="s">
        <v>415</v>
      </c>
    </row>
    <row r="452" spans="1:12" ht="15.75" x14ac:dyDescent="0.25">
      <c r="A452" s="348">
        <v>0</v>
      </c>
      <c r="B452" s="548" t="s">
        <v>652</v>
      </c>
      <c r="C452" s="350">
        <v>1.323</v>
      </c>
      <c r="D452" s="350">
        <v>0</v>
      </c>
      <c r="E452" s="350">
        <v>0</v>
      </c>
      <c r="F452" s="354">
        <v>2015</v>
      </c>
      <c r="G452" s="354">
        <v>2019</v>
      </c>
      <c r="H452" s="354" t="s">
        <v>416</v>
      </c>
      <c r="I452" s="354" t="s">
        <v>416</v>
      </c>
      <c r="J452" s="354" t="s">
        <v>416</v>
      </c>
      <c r="K452" s="354" t="s">
        <v>416</v>
      </c>
      <c r="L452" s="111" t="s">
        <v>415</v>
      </c>
    </row>
    <row r="453" spans="1:12" ht="31.5" x14ac:dyDescent="0.25">
      <c r="A453" s="348">
        <v>0</v>
      </c>
      <c r="B453" s="548" t="s">
        <v>999</v>
      </c>
      <c r="C453" s="350">
        <v>0</v>
      </c>
      <c r="D453" s="350">
        <v>0</v>
      </c>
      <c r="E453" s="350">
        <v>0</v>
      </c>
      <c r="F453" s="354">
        <v>0</v>
      </c>
      <c r="G453" s="354">
        <v>0</v>
      </c>
      <c r="H453" s="354">
        <v>0</v>
      </c>
      <c r="I453" s="354">
        <v>0</v>
      </c>
      <c r="J453" s="354">
        <v>0</v>
      </c>
      <c r="K453" s="354">
        <v>0</v>
      </c>
      <c r="L453" s="111" t="s">
        <v>415</v>
      </c>
    </row>
    <row r="454" spans="1:12" ht="31.5" x14ac:dyDescent="0.25">
      <c r="A454" s="348">
        <v>0</v>
      </c>
      <c r="B454" s="548" t="s">
        <v>1000</v>
      </c>
      <c r="C454" s="350">
        <v>0</v>
      </c>
      <c r="D454" s="350">
        <v>0</v>
      </c>
      <c r="E454" s="350">
        <v>0</v>
      </c>
      <c r="F454" s="354">
        <v>0</v>
      </c>
      <c r="G454" s="354">
        <v>0</v>
      </c>
      <c r="H454" s="354">
        <v>0</v>
      </c>
      <c r="I454" s="354">
        <v>0</v>
      </c>
      <c r="J454" s="354">
        <v>0</v>
      </c>
      <c r="K454" s="354">
        <v>0</v>
      </c>
      <c r="L454" s="111" t="s">
        <v>415</v>
      </c>
    </row>
    <row r="455" spans="1:12" ht="31.5" x14ac:dyDescent="0.25">
      <c r="A455" s="348">
        <v>0</v>
      </c>
      <c r="B455" s="548" t="s">
        <v>1001</v>
      </c>
      <c r="C455" s="350">
        <v>0</v>
      </c>
      <c r="D455" s="350">
        <v>0</v>
      </c>
      <c r="E455" s="350">
        <v>0</v>
      </c>
      <c r="F455" s="354">
        <v>0</v>
      </c>
      <c r="G455" s="354">
        <v>0</v>
      </c>
      <c r="H455" s="354">
        <v>0</v>
      </c>
      <c r="I455" s="354">
        <v>0</v>
      </c>
      <c r="J455" s="354">
        <v>0</v>
      </c>
      <c r="K455" s="354">
        <v>0</v>
      </c>
      <c r="L455" s="111" t="s">
        <v>415</v>
      </c>
    </row>
    <row r="456" spans="1:12" ht="31.5" x14ac:dyDescent="0.25">
      <c r="A456" s="348">
        <v>0</v>
      </c>
      <c r="B456" s="548" t="s">
        <v>1002</v>
      </c>
      <c r="C456" s="350">
        <v>0</v>
      </c>
      <c r="D456" s="350">
        <v>0</v>
      </c>
      <c r="E456" s="350">
        <v>0</v>
      </c>
      <c r="F456" s="354">
        <v>0</v>
      </c>
      <c r="G456" s="354">
        <v>0</v>
      </c>
      <c r="H456" s="354">
        <v>0</v>
      </c>
      <c r="I456" s="354">
        <v>0</v>
      </c>
      <c r="J456" s="354">
        <v>0</v>
      </c>
      <c r="K456" s="354">
        <v>0</v>
      </c>
      <c r="L456" s="111" t="s">
        <v>415</v>
      </c>
    </row>
    <row r="457" spans="1:12" ht="31.5" x14ac:dyDescent="0.25">
      <c r="A457" s="348">
        <v>0</v>
      </c>
      <c r="B457" s="548" t="s">
        <v>653</v>
      </c>
      <c r="C457" s="350">
        <v>2.1</v>
      </c>
      <c r="D457" s="350">
        <v>0</v>
      </c>
      <c r="E457" s="350">
        <v>0</v>
      </c>
      <c r="F457" s="354">
        <v>2015</v>
      </c>
      <c r="G457" s="354">
        <v>2019</v>
      </c>
      <c r="H457" s="354" t="s">
        <v>416</v>
      </c>
      <c r="I457" s="354" t="s">
        <v>416</v>
      </c>
      <c r="J457" s="354" t="s">
        <v>416</v>
      </c>
      <c r="K457" s="354" t="s">
        <v>416</v>
      </c>
      <c r="L457" s="111" t="s">
        <v>415</v>
      </c>
    </row>
    <row r="458" spans="1:12" ht="31.5" x14ac:dyDescent="0.25">
      <c r="A458" s="348">
        <v>0</v>
      </c>
      <c r="B458" s="548" t="s">
        <v>1003</v>
      </c>
      <c r="C458" s="350">
        <v>0</v>
      </c>
      <c r="D458" s="350">
        <v>0</v>
      </c>
      <c r="E458" s="350">
        <v>0</v>
      </c>
      <c r="F458" s="354">
        <v>0</v>
      </c>
      <c r="G458" s="354">
        <v>0</v>
      </c>
      <c r="H458" s="354">
        <v>0</v>
      </c>
      <c r="I458" s="354">
        <v>0</v>
      </c>
      <c r="J458" s="354">
        <v>0</v>
      </c>
      <c r="K458" s="354">
        <v>0</v>
      </c>
      <c r="L458" s="111" t="s">
        <v>415</v>
      </c>
    </row>
    <row r="459" spans="1:12" ht="31.5" x14ac:dyDescent="0.25">
      <c r="A459" s="348">
        <v>0</v>
      </c>
      <c r="B459" s="548" t="s">
        <v>868</v>
      </c>
      <c r="C459" s="350">
        <v>0.25</v>
      </c>
      <c r="D459" s="350">
        <v>0</v>
      </c>
      <c r="E459" s="350">
        <v>0</v>
      </c>
      <c r="F459" s="354">
        <v>2015</v>
      </c>
      <c r="G459" s="354">
        <v>2015</v>
      </c>
      <c r="H459" s="354" t="s">
        <v>480</v>
      </c>
      <c r="I459" s="354" t="s">
        <v>480</v>
      </c>
      <c r="J459" s="354" t="s">
        <v>480</v>
      </c>
      <c r="K459" s="354" t="s">
        <v>480</v>
      </c>
      <c r="L459" s="111" t="s">
        <v>1065</v>
      </c>
    </row>
    <row r="460" spans="1:12" ht="63" x14ac:dyDescent="0.25">
      <c r="A460" s="348">
        <v>0</v>
      </c>
      <c r="B460" s="548" t="s">
        <v>1004</v>
      </c>
      <c r="C460" s="350">
        <v>0</v>
      </c>
      <c r="D460" s="350">
        <v>0</v>
      </c>
      <c r="E460" s="350">
        <v>0</v>
      </c>
      <c r="F460" s="354">
        <v>2015</v>
      </c>
      <c r="G460" s="354">
        <v>2015</v>
      </c>
      <c r="H460" s="354" t="s">
        <v>480</v>
      </c>
      <c r="I460" s="354" t="s">
        <v>416</v>
      </c>
      <c r="J460" s="354" t="s">
        <v>416</v>
      </c>
      <c r="K460" s="354" t="s">
        <v>416</v>
      </c>
      <c r="L460" s="111" t="s">
        <v>1065</v>
      </c>
    </row>
    <row r="461" spans="1:12" ht="47.25" x14ac:dyDescent="0.25">
      <c r="A461" s="348">
        <v>0</v>
      </c>
      <c r="B461" s="548" t="s">
        <v>1005</v>
      </c>
      <c r="C461" s="350">
        <v>0</v>
      </c>
      <c r="D461" s="350">
        <v>0</v>
      </c>
      <c r="E461" s="350">
        <v>0</v>
      </c>
      <c r="F461" s="354">
        <v>2015</v>
      </c>
      <c r="G461" s="354">
        <v>2015</v>
      </c>
      <c r="H461" s="354" t="s">
        <v>480</v>
      </c>
      <c r="I461" s="354" t="s">
        <v>416</v>
      </c>
      <c r="J461" s="354" t="s">
        <v>416</v>
      </c>
      <c r="K461" s="354" t="s">
        <v>416</v>
      </c>
      <c r="L461" s="111" t="s">
        <v>1065</v>
      </c>
    </row>
    <row r="462" spans="1:12" ht="47.25" x14ac:dyDescent="0.25">
      <c r="A462" s="348">
        <v>0</v>
      </c>
      <c r="B462" s="548" t="s">
        <v>1006</v>
      </c>
      <c r="C462" s="350">
        <v>0</v>
      </c>
      <c r="D462" s="350">
        <v>0</v>
      </c>
      <c r="E462" s="350">
        <v>0</v>
      </c>
      <c r="F462" s="354">
        <v>2015</v>
      </c>
      <c r="G462" s="354">
        <v>2015</v>
      </c>
      <c r="H462" s="354" t="s">
        <v>480</v>
      </c>
      <c r="I462" s="354" t="s">
        <v>416</v>
      </c>
      <c r="J462" s="354" t="s">
        <v>416</v>
      </c>
      <c r="K462" s="354" t="s">
        <v>416</v>
      </c>
      <c r="L462" s="111" t="s">
        <v>1065</v>
      </c>
    </row>
    <row r="463" spans="1:12" ht="47.25" x14ac:dyDescent="0.25">
      <c r="A463" s="348">
        <v>0</v>
      </c>
      <c r="B463" s="548" t="s">
        <v>1007</v>
      </c>
      <c r="C463" s="350">
        <v>0</v>
      </c>
      <c r="D463" s="350">
        <v>0</v>
      </c>
      <c r="E463" s="350">
        <v>0</v>
      </c>
      <c r="F463" s="354">
        <v>2015</v>
      </c>
      <c r="G463" s="354">
        <v>2015</v>
      </c>
      <c r="H463" s="354" t="s">
        <v>480</v>
      </c>
      <c r="I463" s="354" t="s">
        <v>416</v>
      </c>
      <c r="J463" s="354" t="s">
        <v>416</v>
      </c>
      <c r="K463" s="354" t="s">
        <v>416</v>
      </c>
      <c r="L463" s="111" t="s">
        <v>1065</v>
      </c>
    </row>
    <row r="464" spans="1:12" ht="47.25" x14ac:dyDescent="0.25">
      <c r="A464" s="348">
        <v>0</v>
      </c>
      <c r="B464" s="548" t="s">
        <v>1008</v>
      </c>
      <c r="C464" s="350">
        <v>0</v>
      </c>
      <c r="D464" s="350">
        <v>0</v>
      </c>
      <c r="E464" s="350">
        <v>0</v>
      </c>
      <c r="F464" s="354">
        <v>2015</v>
      </c>
      <c r="G464" s="354">
        <v>2015</v>
      </c>
      <c r="H464" s="354" t="s">
        <v>480</v>
      </c>
      <c r="I464" s="354" t="s">
        <v>416</v>
      </c>
      <c r="J464" s="354" t="s">
        <v>416</v>
      </c>
      <c r="K464" s="354" t="s">
        <v>416</v>
      </c>
      <c r="L464" s="111" t="s">
        <v>1065</v>
      </c>
    </row>
    <row r="465" spans="1:12" ht="47.25" x14ac:dyDescent="0.25">
      <c r="A465" s="348">
        <v>0</v>
      </c>
      <c r="B465" s="548" t="s">
        <v>1009</v>
      </c>
      <c r="C465" s="350">
        <v>0</v>
      </c>
      <c r="D465" s="350">
        <v>0</v>
      </c>
      <c r="E465" s="350">
        <v>0</v>
      </c>
      <c r="F465" s="354">
        <v>2015</v>
      </c>
      <c r="G465" s="354">
        <v>2015</v>
      </c>
      <c r="H465" s="354" t="s">
        <v>480</v>
      </c>
      <c r="I465" s="354" t="s">
        <v>416</v>
      </c>
      <c r="J465" s="354" t="s">
        <v>416</v>
      </c>
      <c r="K465" s="354" t="s">
        <v>416</v>
      </c>
      <c r="L465" s="111" t="s">
        <v>1065</v>
      </c>
    </row>
    <row r="466" spans="1:12" ht="47.25" x14ac:dyDescent="0.25">
      <c r="A466" s="348">
        <v>0</v>
      </c>
      <c r="B466" s="548" t="s">
        <v>1010</v>
      </c>
      <c r="C466" s="350">
        <v>0.4</v>
      </c>
      <c r="D466" s="350">
        <v>0</v>
      </c>
      <c r="E466" s="350">
        <v>0</v>
      </c>
      <c r="F466" s="354">
        <v>2015</v>
      </c>
      <c r="G466" s="354">
        <v>2015</v>
      </c>
      <c r="H466" s="354" t="s">
        <v>480</v>
      </c>
      <c r="I466" s="354" t="s">
        <v>416</v>
      </c>
      <c r="J466" s="354" t="s">
        <v>416</v>
      </c>
      <c r="K466" s="354" t="s">
        <v>416</v>
      </c>
      <c r="L466" s="111" t="s">
        <v>1065</v>
      </c>
    </row>
    <row r="467" spans="1:12" ht="31.5" x14ac:dyDescent="0.25">
      <c r="A467" s="348">
        <v>0</v>
      </c>
      <c r="B467" s="548" t="s">
        <v>654</v>
      </c>
      <c r="C467" s="350">
        <v>0</v>
      </c>
      <c r="D467" s="350">
        <v>0</v>
      </c>
      <c r="E467" s="350">
        <v>0</v>
      </c>
      <c r="F467" s="354">
        <v>2015</v>
      </c>
      <c r="G467" s="354">
        <v>2015</v>
      </c>
      <c r="H467" s="354" t="s">
        <v>480</v>
      </c>
      <c r="I467" s="354" t="s">
        <v>416</v>
      </c>
      <c r="J467" s="354" t="s">
        <v>416</v>
      </c>
      <c r="K467" s="354" t="s">
        <v>416</v>
      </c>
      <c r="L467" s="111" t="s">
        <v>1065</v>
      </c>
    </row>
    <row r="468" spans="1:12" ht="31.5" x14ac:dyDescent="0.25">
      <c r="A468" s="348">
        <v>0</v>
      </c>
      <c r="B468" s="548" t="s">
        <v>655</v>
      </c>
      <c r="C468" s="350">
        <v>8.6999999999999993</v>
      </c>
      <c r="D468" s="350">
        <v>0</v>
      </c>
      <c r="E468" s="350">
        <v>7.7709999999999999</v>
      </c>
      <c r="F468" s="354">
        <v>2015</v>
      </c>
      <c r="G468" s="354">
        <v>2016</v>
      </c>
      <c r="H468" s="354" t="s">
        <v>381</v>
      </c>
      <c r="I468" s="354" t="s">
        <v>467</v>
      </c>
      <c r="J468" s="354" t="s">
        <v>467</v>
      </c>
      <c r="K468" s="354" t="s">
        <v>467</v>
      </c>
      <c r="L468" s="111" t="s">
        <v>415</v>
      </c>
    </row>
    <row r="469" spans="1:12" ht="78.75" x14ac:dyDescent="0.25">
      <c r="A469" s="348">
        <v>0</v>
      </c>
      <c r="B469" s="548" t="s">
        <v>656</v>
      </c>
      <c r="C469" s="350">
        <v>0</v>
      </c>
      <c r="D469" s="350">
        <v>0</v>
      </c>
      <c r="E469" s="350">
        <v>0</v>
      </c>
      <c r="F469" s="354">
        <v>2015</v>
      </c>
      <c r="G469" s="354">
        <v>2017</v>
      </c>
      <c r="H469" s="354" t="s">
        <v>480</v>
      </c>
      <c r="I469" s="354" t="s">
        <v>416</v>
      </c>
      <c r="J469" s="354" t="s">
        <v>416</v>
      </c>
      <c r="K469" s="354" t="s">
        <v>416</v>
      </c>
      <c r="L469" s="111" t="s">
        <v>415</v>
      </c>
    </row>
    <row r="470" spans="1:12" ht="15.75" x14ac:dyDescent="0.25">
      <c r="A470" s="348">
        <v>0</v>
      </c>
      <c r="B470" s="548" t="s">
        <v>410</v>
      </c>
      <c r="C470" s="350">
        <v>0</v>
      </c>
      <c r="D470" s="350">
        <v>0</v>
      </c>
      <c r="E470" s="350">
        <v>0</v>
      </c>
      <c r="F470" s="354">
        <v>2011</v>
      </c>
      <c r="G470" s="354">
        <v>2015</v>
      </c>
      <c r="H470" s="354" t="s">
        <v>480</v>
      </c>
      <c r="I470" s="354" t="s">
        <v>416</v>
      </c>
      <c r="J470" s="354" t="s">
        <v>416</v>
      </c>
      <c r="K470" s="354" t="s">
        <v>416</v>
      </c>
      <c r="L470" s="111" t="s">
        <v>415</v>
      </c>
    </row>
    <row r="471" spans="1:12" ht="31.5" x14ac:dyDescent="0.25">
      <c r="A471" s="348">
        <v>0</v>
      </c>
      <c r="B471" s="548" t="s">
        <v>657</v>
      </c>
      <c r="C471" s="350">
        <v>0</v>
      </c>
      <c r="D471" s="350">
        <v>0</v>
      </c>
      <c r="E471" s="350">
        <v>0</v>
      </c>
      <c r="F471" s="354">
        <v>2013</v>
      </c>
      <c r="G471" s="354">
        <v>2016</v>
      </c>
      <c r="H471" s="354" t="s">
        <v>474</v>
      </c>
      <c r="I471" s="354" t="s">
        <v>477</v>
      </c>
      <c r="J471" s="354" t="s">
        <v>477</v>
      </c>
      <c r="K471" s="354" t="s">
        <v>477</v>
      </c>
      <c r="L471" s="111" t="s">
        <v>415</v>
      </c>
    </row>
    <row r="472" spans="1:12" ht="31.5" x14ac:dyDescent="0.25">
      <c r="A472" s="348">
        <v>0</v>
      </c>
      <c r="B472" s="548" t="s">
        <v>658</v>
      </c>
      <c r="C472" s="350">
        <v>0</v>
      </c>
      <c r="D472" s="350">
        <v>0</v>
      </c>
      <c r="E472" s="350">
        <v>0</v>
      </c>
      <c r="F472" s="354">
        <v>2015</v>
      </c>
      <c r="G472" s="354">
        <v>2017</v>
      </c>
      <c r="H472" s="354" t="s">
        <v>474</v>
      </c>
      <c r="I472" s="354" t="s">
        <v>477</v>
      </c>
      <c r="J472" s="354" t="s">
        <v>477</v>
      </c>
      <c r="K472" s="354" t="s">
        <v>477</v>
      </c>
      <c r="L472" s="111" t="s">
        <v>415</v>
      </c>
    </row>
    <row r="473" spans="1:12" ht="31.5" x14ac:dyDescent="0.25">
      <c r="A473" s="348">
        <v>0</v>
      </c>
      <c r="B473" s="548" t="s">
        <v>659</v>
      </c>
      <c r="C473" s="350">
        <v>0</v>
      </c>
      <c r="D473" s="350">
        <v>0</v>
      </c>
      <c r="E473" s="350">
        <v>0</v>
      </c>
      <c r="F473" s="354">
        <v>2013</v>
      </c>
      <c r="G473" s="354">
        <v>2016</v>
      </c>
      <c r="H473" s="354" t="s">
        <v>474</v>
      </c>
      <c r="I473" s="354" t="s">
        <v>477</v>
      </c>
      <c r="J473" s="354" t="s">
        <v>477</v>
      </c>
      <c r="K473" s="354" t="s">
        <v>477</v>
      </c>
      <c r="L473" s="111" t="s">
        <v>415</v>
      </c>
    </row>
    <row r="474" spans="1:12" ht="31.5" x14ac:dyDescent="0.25">
      <c r="A474" s="348">
        <v>0</v>
      </c>
      <c r="B474" s="548" t="s">
        <v>660</v>
      </c>
      <c r="C474" s="350">
        <v>0</v>
      </c>
      <c r="D474" s="350">
        <v>0</v>
      </c>
      <c r="E474" s="350">
        <v>0</v>
      </c>
      <c r="F474" s="354">
        <v>2015</v>
      </c>
      <c r="G474" s="354">
        <v>2019</v>
      </c>
      <c r="H474" s="354" t="s">
        <v>474</v>
      </c>
      <c r="I474" s="354" t="s">
        <v>477</v>
      </c>
      <c r="J474" s="354" t="s">
        <v>477</v>
      </c>
      <c r="K474" s="354" t="s">
        <v>477</v>
      </c>
      <c r="L474" s="111" t="s">
        <v>415</v>
      </c>
    </row>
    <row r="475" spans="1:12" ht="15.75" x14ac:dyDescent="0.25">
      <c r="A475" s="348">
        <v>0</v>
      </c>
      <c r="B475" s="548" t="s">
        <v>661</v>
      </c>
      <c r="C475" s="350">
        <v>0</v>
      </c>
      <c r="D475" s="350">
        <v>0</v>
      </c>
      <c r="E475" s="350">
        <v>0</v>
      </c>
      <c r="F475" s="354">
        <v>2015</v>
      </c>
      <c r="G475" s="354">
        <v>2015</v>
      </c>
      <c r="H475" s="354" t="s">
        <v>474</v>
      </c>
      <c r="I475" s="354" t="s">
        <v>477</v>
      </c>
      <c r="J475" s="354" t="s">
        <v>477</v>
      </c>
      <c r="K475" s="354" t="s">
        <v>477</v>
      </c>
      <c r="L475" s="111" t="s">
        <v>415</v>
      </c>
    </row>
    <row r="476" spans="1:12" ht="31.5" x14ac:dyDescent="0.25">
      <c r="A476" s="348">
        <v>0</v>
      </c>
      <c r="B476" s="548" t="s">
        <v>662</v>
      </c>
      <c r="C476" s="350">
        <v>0</v>
      </c>
      <c r="D476" s="350">
        <v>0</v>
      </c>
      <c r="E476" s="350">
        <v>0</v>
      </c>
      <c r="F476" s="354">
        <v>2015</v>
      </c>
      <c r="G476" s="354">
        <v>2015</v>
      </c>
      <c r="H476" s="354" t="s">
        <v>474</v>
      </c>
      <c r="I476" s="354" t="s">
        <v>477</v>
      </c>
      <c r="J476" s="354" t="s">
        <v>477</v>
      </c>
      <c r="K476" s="354" t="s">
        <v>477</v>
      </c>
      <c r="L476" s="111" t="s">
        <v>415</v>
      </c>
    </row>
    <row r="477" spans="1:12" ht="31.5" x14ac:dyDescent="0.25">
      <c r="A477" s="348">
        <v>0</v>
      </c>
      <c r="B477" s="548" t="s">
        <v>663</v>
      </c>
      <c r="C477" s="350">
        <v>0</v>
      </c>
      <c r="D477" s="350">
        <v>0</v>
      </c>
      <c r="E477" s="350">
        <v>0</v>
      </c>
      <c r="F477" s="354">
        <v>2015</v>
      </c>
      <c r="G477" s="354">
        <v>2015</v>
      </c>
      <c r="H477" s="354" t="s">
        <v>474</v>
      </c>
      <c r="I477" s="354" t="s">
        <v>477</v>
      </c>
      <c r="J477" s="354" t="s">
        <v>477</v>
      </c>
      <c r="K477" s="354" t="s">
        <v>477</v>
      </c>
      <c r="L477" s="111" t="s">
        <v>415</v>
      </c>
    </row>
    <row r="478" spans="1:12" ht="63" x14ac:dyDescent="0.25">
      <c r="A478" s="348">
        <v>0</v>
      </c>
      <c r="B478" s="548" t="s">
        <v>665</v>
      </c>
      <c r="C478" s="350">
        <v>0</v>
      </c>
      <c r="D478" s="350">
        <v>0</v>
      </c>
      <c r="E478" s="350">
        <v>0</v>
      </c>
      <c r="F478" s="354">
        <v>2015</v>
      </c>
      <c r="G478" s="354">
        <v>2015</v>
      </c>
      <c r="H478" s="354" t="s">
        <v>474</v>
      </c>
      <c r="I478" s="354" t="s">
        <v>477</v>
      </c>
      <c r="J478" s="354" t="s">
        <v>477</v>
      </c>
      <c r="K478" s="354" t="s">
        <v>477</v>
      </c>
      <c r="L478" s="111" t="s">
        <v>415</v>
      </c>
    </row>
    <row r="479" spans="1:12" ht="31.5" x14ac:dyDescent="0.25">
      <c r="A479" s="348">
        <v>0</v>
      </c>
      <c r="B479" s="548" t="s">
        <v>666</v>
      </c>
      <c r="C479" s="350">
        <v>0</v>
      </c>
      <c r="D479" s="350">
        <v>0</v>
      </c>
      <c r="E479" s="350">
        <v>0</v>
      </c>
      <c r="F479" s="354">
        <v>2015</v>
      </c>
      <c r="G479" s="354">
        <v>2016</v>
      </c>
      <c r="H479" s="354" t="s">
        <v>478</v>
      </c>
      <c r="I479" s="354" t="s">
        <v>477</v>
      </c>
      <c r="J479" s="354" t="s">
        <v>477</v>
      </c>
      <c r="K479" s="354" t="s">
        <v>477</v>
      </c>
      <c r="L479" s="111" t="s">
        <v>415</v>
      </c>
    </row>
    <row r="480" spans="1:12" ht="63" x14ac:dyDescent="0.25">
      <c r="A480" s="348">
        <v>0</v>
      </c>
      <c r="B480" s="548" t="s">
        <v>667</v>
      </c>
      <c r="C480" s="350">
        <v>0</v>
      </c>
      <c r="D480" s="350">
        <v>0</v>
      </c>
      <c r="E480" s="350">
        <v>0</v>
      </c>
      <c r="F480" s="354">
        <v>2014</v>
      </c>
      <c r="G480" s="354">
        <v>2015</v>
      </c>
      <c r="H480" s="354" t="s">
        <v>478</v>
      </c>
      <c r="I480" s="354" t="s">
        <v>477</v>
      </c>
      <c r="J480" s="354" t="s">
        <v>477</v>
      </c>
      <c r="K480" s="354" t="s">
        <v>477</v>
      </c>
      <c r="L480" s="111" t="s">
        <v>415</v>
      </c>
    </row>
    <row r="481" spans="1:12" ht="31.5" x14ac:dyDescent="0.25">
      <c r="A481" s="348">
        <v>0</v>
      </c>
      <c r="B481" s="548" t="s">
        <v>668</v>
      </c>
      <c r="C481" s="350">
        <v>0</v>
      </c>
      <c r="D481" s="350">
        <v>0</v>
      </c>
      <c r="E481" s="350">
        <v>0</v>
      </c>
      <c r="F481" s="354">
        <v>2014</v>
      </c>
      <c r="G481" s="354">
        <v>2015</v>
      </c>
      <c r="H481" s="354" t="s">
        <v>474</v>
      </c>
      <c r="I481" s="354" t="s">
        <v>477</v>
      </c>
      <c r="J481" s="354" t="s">
        <v>477</v>
      </c>
      <c r="K481" s="354" t="s">
        <v>477</v>
      </c>
      <c r="L481" s="111" t="s">
        <v>415</v>
      </c>
    </row>
    <row r="482" spans="1:12" ht="47.25" x14ac:dyDescent="0.25">
      <c r="A482" s="348">
        <v>0</v>
      </c>
      <c r="B482" s="548" t="s">
        <v>669</v>
      </c>
      <c r="C482" s="350">
        <v>0</v>
      </c>
      <c r="D482" s="350">
        <v>0</v>
      </c>
      <c r="E482" s="350">
        <v>0</v>
      </c>
      <c r="F482" s="354">
        <v>2015</v>
      </c>
      <c r="G482" s="354">
        <v>2020</v>
      </c>
      <c r="H482" s="354" t="s">
        <v>476</v>
      </c>
      <c r="I482" s="354" t="s">
        <v>477</v>
      </c>
      <c r="J482" s="354" t="s">
        <v>477</v>
      </c>
      <c r="K482" s="354" t="s">
        <v>477</v>
      </c>
      <c r="L482" s="111" t="s">
        <v>415</v>
      </c>
    </row>
    <row r="483" spans="1:12" ht="31.5" x14ac:dyDescent="0.25">
      <c r="A483" s="348">
        <v>0</v>
      </c>
      <c r="B483" s="548" t="s">
        <v>670</v>
      </c>
      <c r="C483" s="350">
        <v>0</v>
      </c>
      <c r="D483" s="350">
        <v>0</v>
      </c>
      <c r="E483" s="350">
        <v>0</v>
      </c>
      <c r="F483" s="354">
        <v>2015</v>
      </c>
      <c r="G483" s="354">
        <v>2019</v>
      </c>
      <c r="H483" s="354" t="s">
        <v>476</v>
      </c>
      <c r="I483" s="354" t="s">
        <v>477</v>
      </c>
      <c r="J483" s="354" t="s">
        <v>477</v>
      </c>
      <c r="K483" s="354" t="s">
        <v>477</v>
      </c>
      <c r="L483" s="111" t="s">
        <v>415</v>
      </c>
    </row>
    <row r="484" spans="1:12" ht="31.5" x14ac:dyDescent="0.25">
      <c r="A484" s="348">
        <v>0</v>
      </c>
      <c r="B484" s="548" t="s">
        <v>671</v>
      </c>
      <c r="C484" s="350">
        <v>0</v>
      </c>
      <c r="D484" s="350">
        <v>0</v>
      </c>
      <c r="E484" s="350">
        <v>0</v>
      </c>
      <c r="F484" s="354">
        <v>2015</v>
      </c>
      <c r="G484" s="354">
        <v>2015</v>
      </c>
      <c r="H484" s="354" t="s">
        <v>494</v>
      </c>
      <c r="I484" s="354" t="s">
        <v>477</v>
      </c>
      <c r="J484" s="354" t="s">
        <v>477</v>
      </c>
      <c r="K484" s="354" t="s">
        <v>477</v>
      </c>
      <c r="L484" s="111" t="s">
        <v>415</v>
      </c>
    </row>
    <row r="485" spans="1:12" ht="31.5" x14ac:dyDescent="0.25">
      <c r="A485" s="348">
        <v>0</v>
      </c>
      <c r="B485" s="548" t="s">
        <v>672</v>
      </c>
      <c r="C485" s="350">
        <v>0</v>
      </c>
      <c r="D485" s="350">
        <v>0</v>
      </c>
      <c r="E485" s="350">
        <v>0</v>
      </c>
      <c r="F485" s="354">
        <v>2015</v>
      </c>
      <c r="G485" s="354">
        <v>2015</v>
      </c>
      <c r="H485" s="354" t="s">
        <v>494</v>
      </c>
      <c r="I485" s="354" t="s">
        <v>477</v>
      </c>
      <c r="J485" s="354" t="s">
        <v>477</v>
      </c>
      <c r="K485" s="354" t="s">
        <v>477</v>
      </c>
      <c r="L485" s="111" t="s">
        <v>415</v>
      </c>
    </row>
    <row r="486" spans="1:12" ht="31.5" x14ac:dyDescent="0.25">
      <c r="A486" s="348">
        <v>0</v>
      </c>
      <c r="B486" s="548" t="s">
        <v>673</v>
      </c>
      <c r="C486" s="350">
        <v>0</v>
      </c>
      <c r="D486" s="350">
        <v>0</v>
      </c>
      <c r="E486" s="350">
        <v>0</v>
      </c>
      <c r="F486" s="354">
        <v>2014</v>
      </c>
      <c r="G486" s="354">
        <v>2020</v>
      </c>
      <c r="H486" s="354" t="s">
        <v>474</v>
      </c>
      <c r="I486" s="354" t="s">
        <v>477</v>
      </c>
      <c r="J486" s="354" t="s">
        <v>477</v>
      </c>
      <c r="K486" s="354" t="s">
        <v>477</v>
      </c>
      <c r="L486" s="111" t="s">
        <v>415</v>
      </c>
    </row>
    <row r="487" spans="1:12" ht="15.75" x14ac:dyDescent="0.25">
      <c r="A487" s="348">
        <v>0</v>
      </c>
      <c r="B487" s="548" t="s">
        <v>664</v>
      </c>
      <c r="C487" s="350">
        <v>0</v>
      </c>
      <c r="D487" s="350">
        <v>0</v>
      </c>
      <c r="E487" s="350">
        <v>0</v>
      </c>
      <c r="F487" s="354">
        <v>2013</v>
      </c>
      <c r="G487" s="354">
        <v>2015</v>
      </c>
      <c r="H487" s="354" t="s">
        <v>474</v>
      </c>
      <c r="I487" s="354" t="s">
        <v>477</v>
      </c>
      <c r="J487" s="354" t="s">
        <v>477</v>
      </c>
      <c r="K487" s="354" t="s">
        <v>477</v>
      </c>
      <c r="L487" s="111" t="s">
        <v>415</v>
      </c>
    </row>
    <row r="488" spans="1:12" ht="31.5" x14ac:dyDescent="0.25">
      <c r="A488" s="348">
        <v>0</v>
      </c>
      <c r="B488" s="548" t="s">
        <v>1011</v>
      </c>
      <c r="C488" s="350">
        <v>0</v>
      </c>
      <c r="D488" s="350">
        <v>0</v>
      </c>
      <c r="E488" s="350">
        <v>0</v>
      </c>
      <c r="F488" s="354">
        <v>2014</v>
      </c>
      <c r="G488" s="354">
        <v>2015</v>
      </c>
      <c r="H488" s="354" t="s">
        <v>480</v>
      </c>
      <c r="I488" s="354" t="s">
        <v>416</v>
      </c>
      <c r="J488" s="354" t="s">
        <v>416</v>
      </c>
      <c r="K488" s="354" t="s">
        <v>416</v>
      </c>
      <c r="L488" s="111" t="s">
        <v>415</v>
      </c>
    </row>
    <row r="489" spans="1:12" ht="31.5" x14ac:dyDescent="0.25">
      <c r="A489" s="348">
        <v>0</v>
      </c>
      <c r="B489" s="548" t="s">
        <v>674</v>
      </c>
      <c r="C489" s="350">
        <v>0</v>
      </c>
      <c r="D489" s="350">
        <v>0</v>
      </c>
      <c r="E489" s="350">
        <v>0</v>
      </c>
      <c r="F489" s="354">
        <v>2015</v>
      </c>
      <c r="G489" s="354">
        <v>2015</v>
      </c>
      <c r="H489" s="354" t="s">
        <v>480</v>
      </c>
      <c r="I489" s="354" t="s">
        <v>416</v>
      </c>
      <c r="J489" s="354" t="s">
        <v>416</v>
      </c>
      <c r="K489" s="354" t="s">
        <v>416</v>
      </c>
      <c r="L489" s="111" t="s">
        <v>415</v>
      </c>
    </row>
    <row r="490" spans="1:12" ht="15.75" x14ac:dyDescent="0.25">
      <c r="A490" s="348">
        <v>0</v>
      </c>
      <c r="B490" s="548" t="s">
        <v>791</v>
      </c>
      <c r="C490" s="350">
        <v>0</v>
      </c>
      <c r="D490" s="350">
        <v>0</v>
      </c>
      <c r="E490" s="350">
        <v>0</v>
      </c>
      <c r="F490" s="354">
        <v>2013</v>
      </c>
      <c r="G490" s="354">
        <v>2015</v>
      </c>
      <c r="H490" s="354" t="s">
        <v>381</v>
      </c>
      <c r="I490" s="354" t="s">
        <v>416</v>
      </c>
      <c r="J490" s="354" t="s">
        <v>416</v>
      </c>
      <c r="K490" s="354" t="s">
        <v>416</v>
      </c>
      <c r="L490" s="111" t="s">
        <v>415</v>
      </c>
    </row>
    <row r="491" spans="1:12" ht="15.75" x14ac:dyDescent="0.25">
      <c r="A491" s="348">
        <v>0</v>
      </c>
      <c r="B491" s="548" t="s">
        <v>1012</v>
      </c>
      <c r="C491" s="350">
        <v>0</v>
      </c>
      <c r="D491" s="350">
        <v>0</v>
      </c>
      <c r="E491" s="350">
        <v>0</v>
      </c>
      <c r="F491" s="354">
        <v>0</v>
      </c>
      <c r="G491" s="354">
        <v>0</v>
      </c>
      <c r="H491" s="354">
        <v>0</v>
      </c>
      <c r="I491" s="354">
        <v>0</v>
      </c>
      <c r="J491" s="354">
        <v>0</v>
      </c>
      <c r="K491" s="354">
        <v>0</v>
      </c>
      <c r="L491" s="111" t="s">
        <v>415</v>
      </c>
    </row>
    <row r="492" spans="1:12" ht="31.5" x14ac:dyDescent="0.25">
      <c r="A492" s="348">
        <v>0</v>
      </c>
      <c r="B492" s="548" t="s">
        <v>869</v>
      </c>
      <c r="C492" s="350">
        <v>0</v>
      </c>
      <c r="D492" s="350">
        <v>0</v>
      </c>
      <c r="E492" s="350">
        <v>0</v>
      </c>
      <c r="F492" s="354">
        <v>2015</v>
      </c>
      <c r="G492" s="354">
        <v>2017</v>
      </c>
      <c r="H492" s="354" t="s">
        <v>474</v>
      </c>
      <c r="I492" s="354" t="s">
        <v>477</v>
      </c>
      <c r="J492" s="354" t="s">
        <v>477</v>
      </c>
      <c r="K492" s="354" t="s">
        <v>477</v>
      </c>
      <c r="L492" s="111" t="s">
        <v>415</v>
      </c>
    </row>
    <row r="493" spans="1:12" ht="15.75" x14ac:dyDescent="0.25">
      <c r="A493" s="348">
        <v>0</v>
      </c>
      <c r="B493" s="548" t="s">
        <v>676</v>
      </c>
      <c r="C493" s="350">
        <v>0</v>
      </c>
      <c r="D493" s="350">
        <v>0</v>
      </c>
      <c r="E493" s="350">
        <v>0</v>
      </c>
      <c r="F493" s="354">
        <v>2015</v>
      </c>
      <c r="G493" s="354">
        <v>2020</v>
      </c>
      <c r="H493" s="354" t="s">
        <v>474</v>
      </c>
      <c r="I493" s="354" t="s">
        <v>477</v>
      </c>
      <c r="J493" s="354" t="s">
        <v>477</v>
      </c>
      <c r="K493" s="354" t="s">
        <v>477</v>
      </c>
      <c r="L493" s="111" t="s">
        <v>415</v>
      </c>
    </row>
    <row r="494" spans="1:12" ht="47.25" x14ac:dyDescent="0.25">
      <c r="A494" s="348">
        <v>0</v>
      </c>
      <c r="B494" s="548" t="s">
        <v>675</v>
      </c>
      <c r="C494" s="350">
        <v>0</v>
      </c>
      <c r="D494" s="350">
        <v>0</v>
      </c>
      <c r="E494" s="350">
        <v>0</v>
      </c>
      <c r="F494" s="354">
        <v>2015</v>
      </c>
      <c r="G494" s="354">
        <v>2015</v>
      </c>
      <c r="H494" s="354" t="s">
        <v>494</v>
      </c>
      <c r="I494" s="354" t="s">
        <v>416</v>
      </c>
      <c r="J494" s="354" t="s">
        <v>416</v>
      </c>
      <c r="K494" s="354" t="s">
        <v>416</v>
      </c>
      <c r="L494" s="111" t="s">
        <v>1066</v>
      </c>
    </row>
    <row r="495" spans="1:12" ht="15.75" x14ac:dyDescent="0.25">
      <c r="A495" s="348">
        <v>0</v>
      </c>
      <c r="B495" s="548" t="s">
        <v>677</v>
      </c>
      <c r="C495" s="350">
        <v>0</v>
      </c>
      <c r="D495" s="350">
        <v>0</v>
      </c>
      <c r="E495" s="350">
        <v>0</v>
      </c>
      <c r="F495" s="354">
        <v>2012</v>
      </c>
      <c r="G495" s="354">
        <v>2018</v>
      </c>
      <c r="H495" s="354" t="s">
        <v>381</v>
      </c>
      <c r="I495" s="354" t="s">
        <v>416</v>
      </c>
      <c r="J495" s="354" t="s">
        <v>416</v>
      </c>
      <c r="K495" s="354" t="s">
        <v>416</v>
      </c>
      <c r="L495" s="111" t="s">
        <v>415</v>
      </c>
    </row>
    <row r="496" spans="1:12" ht="31.5" x14ac:dyDescent="0.25">
      <c r="A496" s="348">
        <v>0</v>
      </c>
      <c r="B496" s="548" t="s">
        <v>401</v>
      </c>
      <c r="C496" s="350">
        <v>0</v>
      </c>
      <c r="D496" s="350">
        <v>0</v>
      </c>
      <c r="E496" s="350">
        <v>0</v>
      </c>
      <c r="F496" s="354">
        <v>2012</v>
      </c>
      <c r="G496" s="354">
        <v>2016</v>
      </c>
      <c r="H496" s="354" t="s">
        <v>474</v>
      </c>
      <c r="I496" s="354" t="s">
        <v>477</v>
      </c>
      <c r="J496" s="354" t="s">
        <v>477</v>
      </c>
      <c r="K496" s="354" t="s">
        <v>477</v>
      </c>
      <c r="L496" s="111" t="s">
        <v>415</v>
      </c>
    </row>
    <row r="497" spans="1:12" ht="47.25" x14ac:dyDescent="0.25">
      <c r="A497" s="348">
        <v>0</v>
      </c>
      <c r="B497" s="548" t="s">
        <v>402</v>
      </c>
      <c r="C497" s="350">
        <v>0</v>
      </c>
      <c r="D497" s="350">
        <v>0</v>
      </c>
      <c r="E497" s="350">
        <v>0</v>
      </c>
      <c r="F497" s="354">
        <v>2013</v>
      </c>
      <c r="G497" s="354">
        <v>2015</v>
      </c>
      <c r="H497" s="354" t="s">
        <v>474</v>
      </c>
      <c r="I497" s="354" t="s">
        <v>477</v>
      </c>
      <c r="J497" s="354" t="s">
        <v>477</v>
      </c>
      <c r="K497" s="354" t="s">
        <v>477</v>
      </c>
      <c r="L497" s="111" t="s">
        <v>415</v>
      </c>
    </row>
    <row r="498" spans="1:12" ht="63" x14ac:dyDescent="0.25">
      <c r="A498" s="348">
        <v>0</v>
      </c>
      <c r="B498" s="548" t="s">
        <v>403</v>
      </c>
      <c r="C498" s="350">
        <v>0</v>
      </c>
      <c r="D498" s="350">
        <v>0</v>
      </c>
      <c r="E498" s="350">
        <v>0</v>
      </c>
      <c r="F498" s="354">
        <v>2014</v>
      </c>
      <c r="G498" s="354">
        <v>2015</v>
      </c>
      <c r="H498" s="354" t="s">
        <v>474</v>
      </c>
      <c r="I498" s="354" t="s">
        <v>477</v>
      </c>
      <c r="J498" s="354" t="s">
        <v>477</v>
      </c>
      <c r="K498" s="354" t="s">
        <v>477</v>
      </c>
      <c r="L498" s="111" t="s">
        <v>415</v>
      </c>
    </row>
    <row r="499" spans="1:12" ht="31.5" x14ac:dyDescent="0.25">
      <c r="A499" s="348">
        <v>0</v>
      </c>
      <c r="B499" s="548" t="s">
        <v>870</v>
      </c>
      <c r="C499" s="350">
        <v>0</v>
      </c>
      <c r="D499" s="350">
        <v>0</v>
      </c>
      <c r="E499" s="350">
        <v>0</v>
      </c>
      <c r="F499" s="354">
        <v>2015</v>
      </c>
      <c r="G499" s="354">
        <v>2015</v>
      </c>
      <c r="H499" s="354" t="s">
        <v>474</v>
      </c>
      <c r="I499" s="354" t="s">
        <v>477</v>
      </c>
      <c r="J499" s="354" t="s">
        <v>477</v>
      </c>
      <c r="K499" s="354" t="s">
        <v>477</v>
      </c>
      <c r="L499" s="111" t="s">
        <v>415</v>
      </c>
    </row>
    <row r="500" spans="1:12" ht="15.75" x14ac:dyDescent="0.25">
      <c r="A500" s="348">
        <v>0</v>
      </c>
      <c r="B500" s="548" t="s">
        <v>678</v>
      </c>
      <c r="C500" s="350">
        <v>0</v>
      </c>
      <c r="D500" s="350">
        <v>0</v>
      </c>
      <c r="E500" s="350">
        <v>0</v>
      </c>
      <c r="F500" s="354">
        <v>2014</v>
      </c>
      <c r="G500" s="354">
        <v>2015</v>
      </c>
      <c r="H500" s="354" t="s">
        <v>494</v>
      </c>
      <c r="I500" s="354" t="s">
        <v>416</v>
      </c>
      <c r="J500" s="354" t="s">
        <v>416</v>
      </c>
      <c r="K500" s="354" t="s">
        <v>416</v>
      </c>
      <c r="L500" s="111" t="s">
        <v>1063</v>
      </c>
    </row>
    <row r="501" spans="1:12" ht="15.75" x14ac:dyDescent="0.25">
      <c r="A501" s="348">
        <v>0</v>
      </c>
      <c r="B501" s="548" t="s">
        <v>679</v>
      </c>
      <c r="C501" s="350">
        <v>0</v>
      </c>
      <c r="D501" s="350">
        <v>0</v>
      </c>
      <c r="E501" s="350">
        <v>0</v>
      </c>
      <c r="F501" s="354">
        <v>2015</v>
      </c>
      <c r="G501" s="354">
        <v>2015</v>
      </c>
      <c r="H501" s="354" t="s">
        <v>480</v>
      </c>
      <c r="I501" s="354" t="s">
        <v>416</v>
      </c>
      <c r="J501" s="354" t="s">
        <v>416</v>
      </c>
      <c r="K501" s="354" t="s">
        <v>416</v>
      </c>
      <c r="L501" s="111" t="s">
        <v>415</v>
      </c>
    </row>
    <row r="502" spans="1:12" ht="31.5" x14ac:dyDescent="0.25">
      <c r="A502" s="348">
        <v>0</v>
      </c>
      <c r="B502" s="548" t="s">
        <v>680</v>
      </c>
      <c r="C502" s="350">
        <v>0</v>
      </c>
      <c r="D502" s="350">
        <v>0</v>
      </c>
      <c r="E502" s="350">
        <v>0</v>
      </c>
      <c r="F502" s="354">
        <v>2015</v>
      </c>
      <c r="G502" s="354">
        <v>2015</v>
      </c>
      <c r="H502" s="354" t="s">
        <v>480</v>
      </c>
      <c r="I502" s="354" t="s">
        <v>416</v>
      </c>
      <c r="J502" s="354" t="s">
        <v>416</v>
      </c>
      <c r="K502" s="354" t="s">
        <v>416</v>
      </c>
      <c r="L502" s="111" t="s">
        <v>415</v>
      </c>
    </row>
    <row r="503" spans="1:12" ht="15.75" x14ac:dyDescent="0.25">
      <c r="A503" s="348">
        <v>0</v>
      </c>
      <c r="B503" s="548" t="s">
        <v>681</v>
      </c>
      <c r="C503" s="350">
        <v>0</v>
      </c>
      <c r="D503" s="350">
        <v>0</v>
      </c>
      <c r="E503" s="350">
        <v>0</v>
      </c>
      <c r="F503" s="354">
        <v>2015</v>
      </c>
      <c r="G503" s="354">
        <v>2015</v>
      </c>
      <c r="H503" s="354" t="s">
        <v>381</v>
      </c>
      <c r="I503" s="354" t="s">
        <v>416</v>
      </c>
      <c r="J503" s="354" t="s">
        <v>416</v>
      </c>
      <c r="K503" s="354" t="s">
        <v>416</v>
      </c>
      <c r="L503" s="111" t="s">
        <v>415</v>
      </c>
    </row>
    <row r="504" spans="1:12" ht="31.5" x14ac:dyDescent="0.25">
      <c r="A504" s="348">
        <v>0</v>
      </c>
      <c r="B504" s="548" t="s">
        <v>871</v>
      </c>
      <c r="C504" s="350">
        <v>0</v>
      </c>
      <c r="D504" s="350">
        <v>0</v>
      </c>
      <c r="E504" s="350">
        <v>0</v>
      </c>
      <c r="F504" s="354">
        <v>2015</v>
      </c>
      <c r="G504" s="354">
        <v>2015</v>
      </c>
      <c r="H504" s="354" t="s">
        <v>474</v>
      </c>
      <c r="I504" s="354" t="s">
        <v>477</v>
      </c>
      <c r="J504" s="354" t="s">
        <v>477</v>
      </c>
      <c r="K504" s="354" t="s">
        <v>477</v>
      </c>
      <c r="L504" s="111" t="s">
        <v>415</v>
      </c>
    </row>
    <row r="505" spans="1:12" ht="15.75" x14ac:dyDescent="0.25">
      <c r="A505" s="348">
        <v>0</v>
      </c>
      <c r="B505" s="548" t="s">
        <v>407</v>
      </c>
      <c r="C505" s="350">
        <v>0</v>
      </c>
      <c r="D505" s="350">
        <v>0</v>
      </c>
      <c r="E505" s="350">
        <v>0</v>
      </c>
      <c r="F505" s="354">
        <v>2011</v>
      </c>
      <c r="G505" s="354">
        <v>2015</v>
      </c>
      <c r="H505" s="354" t="s">
        <v>416</v>
      </c>
      <c r="I505" s="354" t="s">
        <v>416</v>
      </c>
      <c r="J505" s="354" t="s">
        <v>416</v>
      </c>
      <c r="K505" s="354" t="s">
        <v>416</v>
      </c>
      <c r="L505" s="111" t="s">
        <v>415</v>
      </c>
    </row>
    <row r="506" spans="1:12" ht="15.75" x14ac:dyDescent="0.25">
      <c r="A506" s="348">
        <v>0</v>
      </c>
      <c r="B506" s="548" t="s">
        <v>407</v>
      </c>
      <c r="C506" s="350">
        <v>0</v>
      </c>
      <c r="D506" s="350">
        <v>0</v>
      </c>
      <c r="E506" s="350">
        <v>0</v>
      </c>
      <c r="F506" s="354">
        <v>2012</v>
      </c>
      <c r="G506" s="354">
        <v>2015</v>
      </c>
      <c r="H506" s="354" t="s">
        <v>416</v>
      </c>
      <c r="I506" s="354" t="s">
        <v>416</v>
      </c>
      <c r="J506" s="354" t="s">
        <v>416</v>
      </c>
      <c r="K506" s="354" t="s">
        <v>416</v>
      </c>
      <c r="L506" s="111" t="s">
        <v>415</v>
      </c>
    </row>
    <row r="507" spans="1:12" ht="31.5" x14ac:dyDescent="0.25">
      <c r="A507" s="348">
        <v>0</v>
      </c>
      <c r="B507" s="548" t="s">
        <v>874</v>
      </c>
      <c r="C507" s="350">
        <v>0</v>
      </c>
      <c r="D507" s="350">
        <v>0</v>
      </c>
      <c r="E507" s="350">
        <v>0</v>
      </c>
      <c r="F507" s="354">
        <v>2015</v>
      </c>
      <c r="G507" s="354">
        <v>2015</v>
      </c>
      <c r="H507" s="354" t="s">
        <v>474</v>
      </c>
      <c r="I507" s="354" t="s">
        <v>477</v>
      </c>
      <c r="J507" s="354" t="s">
        <v>477</v>
      </c>
      <c r="K507" s="354" t="s">
        <v>477</v>
      </c>
      <c r="L507" s="111" t="s">
        <v>415</v>
      </c>
    </row>
    <row r="508" spans="1:12" ht="15.75" x14ac:dyDescent="0.25">
      <c r="A508" s="348">
        <v>0</v>
      </c>
      <c r="B508" s="548" t="s">
        <v>873</v>
      </c>
      <c r="C508" s="350">
        <v>0</v>
      </c>
      <c r="D508" s="350">
        <v>0</v>
      </c>
      <c r="E508" s="350">
        <v>0</v>
      </c>
      <c r="F508" s="354">
        <v>2015</v>
      </c>
      <c r="G508" s="354">
        <v>2015</v>
      </c>
      <c r="H508" s="354" t="s">
        <v>474</v>
      </c>
      <c r="I508" s="354" t="s">
        <v>477</v>
      </c>
      <c r="J508" s="354" t="s">
        <v>477</v>
      </c>
      <c r="K508" s="354" t="s">
        <v>477</v>
      </c>
      <c r="L508" s="111" t="s">
        <v>415</v>
      </c>
    </row>
    <row r="509" spans="1:12" ht="15.75" x14ac:dyDescent="0.25">
      <c r="A509" s="348">
        <v>0</v>
      </c>
      <c r="B509" s="548" t="s">
        <v>792</v>
      </c>
      <c r="C509" s="350">
        <v>0</v>
      </c>
      <c r="D509" s="350">
        <v>0</v>
      </c>
      <c r="E509" s="350">
        <v>0</v>
      </c>
      <c r="F509" s="354">
        <v>2015</v>
      </c>
      <c r="G509" s="354">
        <v>2016</v>
      </c>
      <c r="H509" s="354" t="s">
        <v>480</v>
      </c>
      <c r="I509" s="354" t="s">
        <v>480</v>
      </c>
      <c r="J509" s="354" t="s">
        <v>480</v>
      </c>
      <c r="K509" s="354" t="s">
        <v>480</v>
      </c>
      <c r="L509" s="111" t="s">
        <v>415</v>
      </c>
    </row>
    <row r="510" spans="1:12" ht="15.75" x14ac:dyDescent="0.25">
      <c r="A510" s="348">
        <v>0</v>
      </c>
      <c r="B510" s="548" t="s">
        <v>682</v>
      </c>
      <c r="C510" s="350">
        <v>0</v>
      </c>
      <c r="D510" s="350">
        <v>0</v>
      </c>
      <c r="E510" s="350">
        <v>0</v>
      </c>
      <c r="F510" s="354">
        <v>2015</v>
      </c>
      <c r="G510" s="354">
        <v>2015</v>
      </c>
      <c r="H510" s="354" t="s">
        <v>474</v>
      </c>
      <c r="I510" s="354" t="s">
        <v>477</v>
      </c>
      <c r="J510" s="354" t="s">
        <v>477</v>
      </c>
      <c r="K510" s="354" t="s">
        <v>477</v>
      </c>
      <c r="L510" s="111" t="s">
        <v>415</v>
      </c>
    </row>
    <row r="511" spans="1:12" ht="31.5" x14ac:dyDescent="0.25">
      <c r="A511" s="348">
        <v>0</v>
      </c>
      <c r="B511" s="548" t="s">
        <v>875</v>
      </c>
      <c r="C511" s="350">
        <v>0</v>
      </c>
      <c r="D511" s="350">
        <v>0</v>
      </c>
      <c r="E511" s="350">
        <v>0</v>
      </c>
      <c r="F511" s="354">
        <v>2014</v>
      </c>
      <c r="G511" s="354">
        <v>2016</v>
      </c>
      <c r="H511" s="354" t="s">
        <v>474</v>
      </c>
      <c r="I511" s="354" t="s">
        <v>477</v>
      </c>
      <c r="J511" s="354" t="s">
        <v>477</v>
      </c>
      <c r="K511" s="354" t="s">
        <v>477</v>
      </c>
      <c r="L511" s="111" t="s">
        <v>415</v>
      </c>
    </row>
    <row r="512" spans="1:12" ht="15.75" x14ac:dyDescent="0.25">
      <c r="A512" s="348">
        <v>0</v>
      </c>
      <c r="B512" s="548" t="s">
        <v>683</v>
      </c>
      <c r="C512" s="350">
        <v>0</v>
      </c>
      <c r="D512" s="350">
        <v>0</v>
      </c>
      <c r="E512" s="350">
        <v>0</v>
      </c>
      <c r="F512" s="354">
        <v>2015</v>
      </c>
      <c r="G512" s="354">
        <v>2015</v>
      </c>
      <c r="H512" s="354" t="s">
        <v>416</v>
      </c>
      <c r="I512" s="354" t="s">
        <v>416</v>
      </c>
      <c r="J512" s="354" t="s">
        <v>416</v>
      </c>
      <c r="K512" s="354" t="s">
        <v>416</v>
      </c>
      <c r="L512" s="111" t="s">
        <v>1063</v>
      </c>
    </row>
    <row r="513" spans="1:12" ht="15.75" x14ac:dyDescent="0.25">
      <c r="A513" s="348">
        <v>0</v>
      </c>
      <c r="B513" s="548" t="s">
        <v>354</v>
      </c>
      <c r="C513" s="350">
        <v>0</v>
      </c>
      <c r="D513" s="350">
        <v>0</v>
      </c>
      <c r="E513" s="350">
        <v>0</v>
      </c>
      <c r="F513" s="354">
        <v>2015</v>
      </c>
      <c r="G513" s="354">
        <v>2016</v>
      </c>
      <c r="H513" s="354" t="s">
        <v>474</v>
      </c>
      <c r="I513" s="354" t="s">
        <v>477</v>
      </c>
      <c r="J513" s="354" t="s">
        <v>477</v>
      </c>
      <c r="K513" s="354" t="s">
        <v>477</v>
      </c>
      <c r="L513" s="111" t="s">
        <v>415</v>
      </c>
    </row>
    <row r="514" spans="1:12" ht="15.75" x14ac:dyDescent="0.25">
      <c r="A514" s="348">
        <v>0</v>
      </c>
      <c r="B514" s="548" t="s">
        <v>354</v>
      </c>
      <c r="C514" s="350">
        <v>0</v>
      </c>
      <c r="D514" s="350">
        <v>0</v>
      </c>
      <c r="E514" s="350">
        <v>0</v>
      </c>
      <c r="F514" s="354">
        <v>2013</v>
      </c>
      <c r="G514" s="354">
        <v>2014</v>
      </c>
      <c r="H514" s="354" t="s">
        <v>416</v>
      </c>
      <c r="I514" s="354" t="s">
        <v>416</v>
      </c>
      <c r="J514" s="354" t="s">
        <v>416</v>
      </c>
      <c r="K514" s="354" t="s">
        <v>416</v>
      </c>
      <c r="L514" s="111" t="s">
        <v>415</v>
      </c>
    </row>
    <row r="515" spans="1:12" ht="15.75" x14ac:dyDescent="0.25">
      <c r="A515" s="348">
        <v>0</v>
      </c>
      <c r="B515" s="548" t="s">
        <v>684</v>
      </c>
      <c r="C515" s="350">
        <v>0</v>
      </c>
      <c r="D515" s="350">
        <v>0</v>
      </c>
      <c r="E515" s="350">
        <v>0</v>
      </c>
      <c r="F515" s="354">
        <v>2015</v>
      </c>
      <c r="G515" s="354">
        <v>2015</v>
      </c>
      <c r="H515" s="354" t="s">
        <v>416</v>
      </c>
      <c r="I515" s="354" t="s">
        <v>416</v>
      </c>
      <c r="J515" s="354" t="s">
        <v>416</v>
      </c>
      <c r="K515" s="354" t="s">
        <v>416</v>
      </c>
      <c r="L515" s="111" t="s">
        <v>1063</v>
      </c>
    </row>
    <row r="516" spans="1:12" ht="15.75" x14ac:dyDescent="0.25">
      <c r="A516" s="348">
        <v>0</v>
      </c>
      <c r="B516" s="548" t="s">
        <v>359</v>
      </c>
      <c r="C516" s="350">
        <v>0</v>
      </c>
      <c r="D516" s="350">
        <v>0</v>
      </c>
      <c r="E516" s="350">
        <v>0</v>
      </c>
      <c r="F516" s="354">
        <v>2015</v>
      </c>
      <c r="G516" s="354">
        <v>2016</v>
      </c>
      <c r="H516" s="354" t="s">
        <v>474</v>
      </c>
      <c r="I516" s="354" t="s">
        <v>477</v>
      </c>
      <c r="J516" s="354" t="s">
        <v>477</v>
      </c>
      <c r="K516" s="354" t="s">
        <v>477</v>
      </c>
      <c r="L516" s="111" t="s">
        <v>415</v>
      </c>
    </row>
    <row r="517" spans="1:12" ht="15.75" x14ac:dyDescent="0.25">
      <c r="A517" s="348">
        <v>0</v>
      </c>
      <c r="B517" s="548" t="s">
        <v>359</v>
      </c>
      <c r="C517" s="350">
        <v>0</v>
      </c>
      <c r="D517" s="350">
        <v>0</v>
      </c>
      <c r="E517" s="350">
        <v>0</v>
      </c>
      <c r="F517" s="354">
        <v>2015</v>
      </c>
      <c r="G517" s="354">
        <v>2015</v>
      </c>
      <c r="H517" s="354" t="s">
        <v>480</v>
      </c>
      <c r="I517" s="354" t="s">
        <v>416</v>
      </c>
      <c r="J517" s="354" t="s">
        <v>416</v>
      </c>
      <c r="K517" s="354" t="s">
        <v>416</v>
      </c>
      <c r="L517" s="111" t="s">
        <v>415</v>
      </c>
    </row>
    <row r="518" spans="1:12" ht="15.75" x14ac:dyDescent="0.25">
      <c r="A518" s="348">
        <v>0</v>
      </c>
      <c r="B518" s="548" t="s">
        <v>685</v>
      </c>
      <c r="C518" s="350">
        <v>0</v>
      </c>
      <c r="D518" s="350">
        <v>0</v>
      </c>
      <c r="E518" s="350">
        <v>0</v>
      </c>
      <c r="F518" s="354">
        <v>2015</v>
      </c>
      <c r="G518" s="354">
        <v>2015</v>
      </c>
      <c r="H518" s="354" t="s">
        <v>416</v>
      </c>
      <c r="I518" s="354" t="s">
        <v>416</v>
      </c>
      <c r="J518" s="354" t="s">
        <v>416</v>
      </c>
      <c r="K518" s="354" t="s">
        <v>416</v>
      </c>
      <c r="L518" s="111" t="s">
        <v>1063</v>
      </c>
    </row>
    <row r="519" spans="1:12" ht="15.75" x14ac:dyDescent="0.25">
      <c r="A519" s="348">
        <v>0</v>
      </c>
      <c r="B519" s="548" t="s">
        <v>360</v>
      </c>
      <c r="C519" s="350">
        <v>0</v>
      </c>
      <c r="D519" s="350">
        <v>0</v>
      </c>
      <c r="E519" s="350">
        <v>0</v>
      </c>
      <c r="F519" s="354">
        <v>2015</v>
      </c>
      <c r="G519" s="354">
        <v>2015</v>
      </c>
      <c r="H519" s="354" t="s">
        <v>416</v>
      </c>
      <c r="I519" s="354" t="s">
        <v>416</v>
      </c>
      <c r="J519" s="354" t="s">
        <v>416</v>
      </c>
      <c r="K519" s="354" t="s">
        <v>416</v>
      </c>
      <c r="L519" s="111" t="s">
        <v>415</v>
      </c>
    </row>
    <row r="520" spans="1:12" ht="15.75" x14ac:dyDescent="0.25">
      <c r="A520" s="348">
        <v>0</v>
      </c>
      <c r="B520" s="548" t="s">
        <v>876</v>
      </c>
      <c r="C520" s="350">
        <v>0</v>
      </c>
      <c r="D520" s="350">
        <v>0</v>
      </c>
      <c r="E520" s="350">
        <v>0</v>
      </c>
      <c r="F520" s="354">
        <v>2015</v>
      </c>
      <c r="G520" s="354">
        <v>2016</v>
      </c>
      <c r="H520" s="354" t="s">
        <v>474</v>
      </c>
      <c r="I520" s="354" t="s">
        <v>477</v>
      </c>
      <c r="J520" s="354" t="s">
        <v>477</v>
      </c>
      <c r="K520" s="354" t="s">
        <v>477</v>
      </c>
      <c r="L520" s="111" t="s">
        <v>415</v>
      </c>
    </row>
    <row r="521" spans="1:12" ht="15.75" x14ac:dyDescent="0.25">
      <c r="A521" s="348">
        <v>0</v>
      </c>
      <c r="B521" s="548" t="s">
        <v>686</v>
      </c>
      <c r="C521" s="350">
        <v>0</v>
      </c>
      <c r="D521" s="350">
        <v>0</v>
      </c>
      <c r="E521" s="350">
        <v>0</v>
      </c>
      <c r="F521" s="354">
        <v>2015</v>
      </c>
      <c r="G521" s="354">
        <v>2015</v>
      </c>
      <c r="H521" s="354" t="s">
        <v>416</v>
      </c>
      <c r="I521" s="354" t="s">
        <v>416</v>
      </c>
      <c r="J521" s="354" t="s">
        <v>416</v>
      </c>
      <c r="K521" s="354" t="s">
        <v>416</v>
      </c>
      <c r="L521" s="111" t="s">
        <v>1063</v>
      </c>
    </row>
    <row r="522" spans="1:12" ht="15.75" x14ac:dyDescent="0.25">
      <c r="A522" s="348">
        <v>0</v>
      </c>
      <c r="B522" s="548" t="s">
        <v>1015</v>
      </c>
      <c r="C522" s="350">
        <v>0</v>
      </c>
      <c r="D522" s="350">
        <v>0</v>
      </c>
      <c r="E522" s="350">
        <v>0</v>
      </c>
      <c r="F522" s="354">
        <v>2015</v>
      </c>
      <c r="G522" s="354">
        <v>20158</v>
      </c>
      <c r="H522" s="354" t="s">
        <v>416</v>
      </c>
      <c r="I522" s="354" t="s">
        <v>416</v>
      </c>
      <c r="J522" s="354" t="s">
        <v>416</v>
      </c>
      <c r="K522" s="354" t="s">
        <v>416</v>
      </c>
      <c r="L522" s="111" t="s">
        <v>415</v>
      </c>
    </row>
    <row r="523" spans="1:12" ht="15.75" x14ac:dyDescent="0.25">
      <c r="A523" s="348">
        <v>0</v>
      </c>
      <c r="B523" s="548" t="s">
        <v>1016</v>
      </c>
      <c r="C523" s="350">
        <v>0</v>
      </c>
      <c r="D523" s="350">
        <v>0</v>
      </c>
      <c r="E523" s="350">
        <v>0</v>
      </c>
      <c r="F523" s="354">
        <v>2015</v>
      </c>
      <c r="G523" s="354">
        <v>2015</v>
      </c>
      <c r="H523" s="354" t="s">
        <v>416</v>
      </c>
      <c r="I523" s="354" t="s">
        <v>416</v>
      </c>
      <c r="J523" s="354" t="s">
        <v>416</v>
      </c>
      <c r="K523" s="354" t="s">
        <v>416</v>
      </c>
      <c r="L523" s="111" t="s">
        <v>415</v>
      </c>
    </row>
    <row r="524" spans="1:12" ht="31.5" x14ac:dyDescent="0.25">
      <c r="A524" s="348">
        <v>0</v>
      </c>
      <c r="B524" s="548" t="s">
        <v>877</v>
      </c>
      <c r="C524" s="350">
        <v>0</v>
      </c>
      <c r="D524" s="350">
        <v>0</v>
      </c>
      <c r="E524" s="350">
        <v>0</v>
      </c>
      <c r="F524" s="354">
        <v>2014</v>
      </c>
      <c r="G524" s="354">
        <v>2015</v>
      </c>
      <c r="H524" s="354" t="s">
        <v>474</v>
      </c>
      <c r="I524" s="354" t="s">
        <v>477</v>
      </c>
      <c r="J524" s="354" t="s">
        <v>477</v>
      </c>
      <c r="K524" s="354" t="s">
        <v>477</v>
      </c>
      <c r="L524" s="111" t="s">
        <v>415</v>
      </c>
    </row>
    <row r="525" spans="1:12" ht="31.5" x14ac:dyDescent="0.25">
      <c r="A525" s="348">
        <v>0</v>
      </c>
      <c r="B525" s="548" t="s">
        <v>1017</v>
      </c>
      <c r="C525" s="350">
        <v>0</v>
      </c>
      <c r="D525" s="350">
        <v>0</v>
      </c>
      <c r="E525" s="350">
        <v>0</v>
      </c>
      <c r="F525" s="354">
        <v>2014</v>
      </c>
      <c r="G525" s="354">
        <v>2014</v>
      </c>
      <c r="H525" s="354">
        <v>0</v>
      </c>
      <c r="I525" s="354">
        <v>0</v>
      </c>
      <c r="J525" s="354">
        <v>0</v>
      </c>
      <c r="K525" s="354">
        <v>0</v>
      </c>
      <c r="L525" s="111" t="s">
        <v>1067</v>
      </c>
    </row>
    <row r="526" spans="1:12" ht="31.5" x14ac:dyDescent="0.25">
      <c r="A526" s="348">
        <v>0</v>
      </c>
      <c r="B526" s="548" t="s">
        <v>1017</v>
      </c>
      <c r="C526" s="350">
        <v>0</v>
      </c>
      <c r="D526" s="350">
        <v>0</v>
      </c>
      <c r="E526" s="350">
        <v>0</v>
      </c>
      <c r="F526" s="354">
        <v>2014</v>
      </c>
      <c r="G526" s="354">
        <v>2014</v>
      </c>
      <c r="H526" s="354">
        <v>0</v>
      </c>
      <c r="I526" s="354">
        <v>0</v>
      </c>
      <c r="J526" s="354">
        <v>0</v>
      </c>
      <c r="K526" s="354">
        <v>0</v>
      </c>
      <c r="L526" s="111" t="s">
        <v>1067</v>
      </c>
    </row>
    <row r="527" spans="1:12" ht="31.5" x14ac:dyDescent="0.25">
      <c r="A527" s="348">
        <v>0</v>
      </c>
      <c r="B527" s="548" t="s">
        <v>1017</v>
      </c>
      <c r="C527" s="350">
        <v>0</v>
      </c>
      <c r="D527" s="350">
        <v>0</v>
      </c>
      <c r="E527" s="350">
        <v>0</v>
      </c>
      <c r="F527" s="354">
        <v>2014</v>
      </c>
      <c r="G527" s="354">
        <v>2014</v>
      </c>
      <c r="H527" s="354">
        <v>0</v>
      </c>
      <c r="I527" s="354">
        <v>0</v>
      </c>
      <c r="J527" s="354">
        <v>0</v>
      </c>
      <c r="K527" s="354">
        <v>0</v>
      </c>
      <c r="L527" s="111" t="s">
        <v>1067</v>
      </c>
    </row>
    <row r="528" spans="1:12" ht="31.5" x14ac:dyDescent="0.25">
      <c r="A528" s="348">
        <v>0</v>
      </c>
      <c r="B528" s="548" t="s">
        <v>1017</v>
      </c>
      <c r="C528" s="350">
        <v>0</v>
      </c>
      <c r="D528" s="350">
        <v>0</v>
      </c>
      <c r="E528" s="350">
        <v>0</v>
      </c>
      <c r="F528" s="354">
        <v>2014</v>
      </c>
      <c r="G528" s="354">
        <v>2014</v>
      </c>
      <c r="H528" s="354">
        <v>0</v>
      </c>
      <c r="I528" s="354">
        <v>0</v>
      </c>
      <c r="J528" s="354">
        <v>0</v>
      </c>
      <c r="K528" s="354">
        <v>0</v>
      </c>
      <c r="L528" s="111" t="s">
        <v>1067</v>
      </c>
    </row>
    <row r="529" spans="1:12" ht="15.75" x14ac:dyDescent="0.25">
      <c r="A529" s="348">
        <v>0</v>
      </c>
      <c r="B529" s="548" t="s">
        <v>1018</v>
      </c>
      <c r="C529" s="350">
        <v>0</v>
      </c>
      <c r="D529" s="350">
        <v>0</v>
      </c>
      <c r="E529" s="350">
        <v>0</v>
      </c>
      <c r="F529" s="354">
        <v>2014</v>
      </c>
      <c r="G529" s="354">
        <v>2014</v>
      </c>
      <c r="H529" s="354">
        <v>0</v>
      </c>
      <c r="I529" s="354">
        <v>0</v>
      </c>
      <c r="J529" s="354">
        <v>0</v>
      </c>
      <c r="K529" s="354">
        <v>0</v>
      </c>
      <c r="L529" s="111" t="s">
        <v>1067</v>
      </c>
    </row>
    <row r="530" spans="1:12" ht="15.75" x14ac:dyDescent="0.25">
      <c r="A530" s="348">
        <v>0</v>
      </c>
      <c r="B530" s="548" t="s">
        <v>793</v>
      </c>
      <c r="C530" s="350">
        <v>0</v>
      </c>
      <c r="D530" s="350">
        <v>0</v>
      </c>
      <c r="E530" s="350">
        <v>0</v>
      </c>
      <c r="F530" s="354">
        <v>2014</v>
      </c>
      <c r="G530" s="354">
        <v>2014</v>
      </c>
      <c r="H530" s="354">
        <v>0</v>
      </c>
      <c r="I530" s="354">
        <v>0</v>
      </c>
      <c r="J530" s="354">
        <v>0</v>
      </c>
      <c r="K530" s="354">
        <v>0</v>
      </c>
      <c r="L530" s="111" t="s">
        <v>415</v>
      </c>
    </row>
    <row r="531" spans="1:12" ht="15.75" x14ac:dyDescent="0.25">
      <c r="A531" s="348">
        <v>0</v>
      </c>
      <c r="B531" s="548" t="s">
        <v>1018</v>
      </c>
      <c r="C531" s="350">
        <v>0</v>
      </c>
      <c r="D531" s="350">
        <v>0</v>
      </c>
      <c r="E531" s="350">
        <v>0</v>
      </c>
      <c r="F531" s="354">
        <v>2014</v>
      </c>
      <c r="G531" s="354">
        <v>2014</v>
      </c>
      <c r="H531" s="354">
        <v>0</v>
      </c>
      <c r="I531" s="354">
        <v>0</v>
      </c>
      <c r="J531" s="354">
        <v>0</v>
      </c>
      <c r="K531" s="354">
        <v>0</v>
      </c>
      <c r="L531" s="111" t="s">
        <v>1067</v>
      </c>
    </row>
    <row r="532" spans="1:12" ht="15.75" x14ac:dyDescent="0.25">
      <c r="A532" s="348">
        <v>0</v>
      </c>
      <c r="B532" s="548" t="s">
        <v>1018</v>
      </c>
      <c r="C532" s="350">
        <v>0</v>
      </c>
      <c r="D532" s="350">
        <v>0</v>
      </c>
      <c r="E532" s="350">
        <v>0</v>
      </c>
      <c r="F532" s="354">
        <v>2013</v>
      </c>
      <c r="G532" s="354">
        <v>2014</v>
      </c>
      <c r="H532" s="354">
        <v>0</v>
      </c>
      <c r="I532" s="354">
        <v>0</v>
      </c>
      <c r="J532" s="354">
        <v>0</v>
      </c>
      <c r="K532" s="354">
        <v>0</v>
      </c>
      <c r="L532" s="111" t="s">
        <v>1067</v>
      </c>
    </row>
    <row r="533" spans="1:12" ht="15.75" x14ac:dyDescent="0.25">
      <c r="A533" s="348">
        <v>0</v>
      </c>
      <c r="B533" s="548" t="s">
        <v>1018</v>
      </c>
      <c r="C533" s="350">
        <v>0</v>
      </c>
      <c r="D533" s="350">
        <v>0</v>
      </c>
      <c r="E533" s="350">
        <v>0</v>
      </c>
      <c r="F533" s="354">
        <v>2014</v>
      </c>
      <c r="G533" s="354">
        <v>2015</v>
      </c>
      <c r="H533" s="354">
        <v>0</v>
      </c>
      <c r="I533" s="354">
        <v>0</v>
      </c>
      <c r="J533" s="354">
        <v>0</v>
      </c>
      <c r="K533" s="354">
        <v>0</v>
      </c>
      <c r="L533" s="111" t="s">
        <v>1067</v>
      </c>
    </row>
    <row r="534" spans="1:12" ht="15.75" x14ac:dyDescent="0.25">
      <c r="A534" s="348">
        <v>0</v>
      </c>
      <c r="B534" s="548" t="s">
        <v>96</v>
      </c>
      <c r="C534" s="350">
        <v>0</v>
      </c>
      <c r="D534" s="350">
        <v>0</v>
      </c>
      <c r="E534" s="350">
        <v>0</v>
      </c>
      <c r="F534" s="354">
        <v>0</v>
      </c>
      <c r="G534" s="354">
        <v>0</v>
      </c>
      <c r="H534" s="354">
        <v>0</v>
      </c>
      <c r="I534" s="354">
        <v>0</v>
      </c>
      <c r="J534" s="354">
        <v>0</v>
      </c>
      <c r="K534" s="354">
        <v>0</v>
      </c>
      <c r="L534" s="111">
        <v>0</v>
      </c>
    </row>
    <row r="535" spans="1:12" ht="15.75" x14ac:dyDescent="0.25">
      <c r="A535" s="377"/>
      <c r="B535" s="571" t="s">
        <v>123</v>
      </c>
      <c r="C535" s="379"/>
      <c r="D535" s="379"/>
      <c r="E535" s="379"/>
      <c r="F535" s="569"/>
      <c r="G535" s="569"/>
      <c r="H535" s="569"/>
      <c r="I535" s="569"/>
      <c r="J535" s="569"/>
      <c r="K535" s="569"/>
      <c r="L535" s="111">
        <v>0</v>
      </c>
    </row>
    <row r="536" spans="1:12" ht="15.75" x14ac:dyDescent="0.25">
      <c r="A536" s="348">
        <v>1</v>
      </c>
      <c r="B536" s="349" t="s">
        <v>124</v>
      </c>
      <c r="C536" s="350">
        <v>2.42</v>
      </c>
      <c r="D536" s="350">
        <v>0</v>
      </c>
      <c r="E536" s="350">
        <v>20</v>
      </c>
      <c r="F536" s="354">
        <v>0</v>
      </c>
      <c r="G536" s="354">
        <v>0</v>
      </c>
      <c r="H536" s="354">
        <v>0</v>
      </c>
      <c r="I536" s="354">
        <v>0</v>
      </c>
      <c r="J536" s="354">
        <v>0</v>
      </c>
      <c r="K536" s="354">
        <v>0</v>
      </c>
      <c r="L536" s="111">
        <v>0</v>
      </c>
    </row>
    <row r="537" spans="1:12" ht="15.75" x14ac:dyDescent="0.25">
      <c r="A537" s="348">
        <v>2</v>
      </c>
      <c r="B537" s="349" t="s">
        <v>125</v>
      </c>
      <c r="C537" s="350">
        <v>0</v>
      </c>
      <c r="D537" s="350">
        <v>0</v>
      </c>
      <c r="E537" s="350">
        <v>0</v>
      </c>
      <c r="F537" s="354">
        <v>0</v>
      </c>
      <c r="G537" s="354">
        <v>0</v>
      </c>
      <c r="H537" s="354">
        <v>0</v>
      </c>
      <c r="I537" s="354">
        <v>0</v>
      </c>
      <c r="J537" s="354">
        <v>0</v>
      </c>
      <c r="K537" s="354">
        <v>0</v>
      </c>
      <c r="L537" s="111">
        <v>0</v>
      </c>
    </row>
    <row r="538" spans="1:12" ht="15.75" x14ac:dyDescent="0.25">
      <c r="A538" s="348">
        <v>3</v>
      </c>
      <c r="B538" s="349" t="s">
        <v>126</v>
      </c>
      <c r="C538" s="350">
        <v>0</v>
      </c>
      <c r="D538" s="350">
        <v>0</v>
      </c>
      <c r="E538" s="350">
        <v>0</v>
      </c>
      <c r="F538" s="354">
        <v>0</v>
      </c>
      <c r="G538" s="354">
        <v>0</v>
      </c>
      <c r="H538" s="354">
        <v>0</v>
      </c>
      <c r="I538" s="354">
        <v>0</v>
      </c>
      <c r="J538" s="354">
        <v>0</v>
      </c>
      <c r="K538" s="354">
        <v>0</v>
      </c>
      <c r="L538" s="111">
        <v>0</v>
      </c>
    </row>
    <row r="539" spans="1:12" ht="15.75" x14ac:dyDescent="0.25">
      <c r="A539" s="348">
        <v>4</v>
      </c>
      <c r="B539" s="349" t="s">
        <v>127</v>
      </c>
      <c r="C539" s="350">
        <v>0</v>
      </c>
      <c r="D539" s="350">
        <v>0</v>
      </c>
      <c r="E539" s="350">
        <v>0</v>
      </c>
      <c r="F539" s="354">
        <v>0</v>
      </c>
      <c r="G539" s="354">
        <v>0</v>
      </c>
      <c r="H539" s="354">
        <v>0</v>
      </c>
      <c r="I539" s="354">
        <v>0</v>
      </c>
      <c r="J539" s="354">
        <v>0</v>
      </c>
      <c r="K539" s="354">
        <v>0</v>
      </c>
      <c r="L539" s="111">
        <v>0</v>
      </c>
    </row>
    <row r="540" spans="1:12" ht="15.75" x14ac:dyDescent="0.25">
      <c r="A540" s="348">
        <v>5</v>
      </c>
      <c r="B540" s="349" t="s">
        <v>128</v>
      </c>
      <c r="C540" s="350">
        <v>0</v>
      </c>
      <c r="D540" s="350">
        <v>0</v>
      </c>
      <c r="E540" s="350">
        <v>0</v>
      </c>
      <c r="F540" s="354">
        <v>0</v>
      </c>
      <c r="G540" s="354">
        <v>0</v>
      </c>
      <c r="H540" s="354">
        <v>0</v>
      </c>
      <c r="I540" s="354">
        <v>0</v>
      </c>
      <c r="J540" s="354">
        <v>0</v>
      </c>
      <c r="K540" s="354">
        <v>0</v>
      </c>
      <c r="L540" s="111">
        <v>0</v>
      </c>
    </row>
    <row r="541" spans="1:12" ht="15.75" x14ac:dyDescent="0.25">
      <c r="A541" s="348">
        <v>6</v>
      </c>
      <c r="B541" s="349" t="s">
        <v>129</v>
      </c>
      <c r="C541" s="350">
        <v>0</v>
      </c>
      <c r="D541" s="350">
        <v>0</v>
      </c>
      <c r="E541" s="350">
        <v>0</v>
      </c>
      <c r="F541" s="354">
        <v>0</v>
      </c>
      <c r="G541" s="354">
        <v>0</v>
      </c>
      <c r="H541" s="354">
        <v>0</v>
      </c>
      <c r="I541" s="354">
        <v>0</v>
      </c>
      <c r="J541" s="354">
        <v>0</v>
      </c>
      <c r="K541" s="354">
        <v>0</v>
      </c>
      <c r="L541" s="111">
        <v>0</v>
      </c>
    </row>
    <row r="542" spans="1:12" ht="15.75" x14ac:dyDescent="0.25">
      <c r="A542" s="348">
        <v>7</v>
      </c>
      <c r="B542" s="349" t="s">
        <v>130</v>
      </c>
      <c r="C542" s="350">
        <v>0</v>
      </c>
      <c r="D542" s="350">
        <v>0</v>
      </c>
      <c r="E542" s="350">
        <v>0</v>
      </c>
      <c r="F542" s="354">
        <v>0</v>
      </c>
      <c r="G542" s="354">
        <v>0</v>
      </c>
      <c r="H542" s="354">
        <v>0</v>
      </c>
      <c r="I542" s="354">
        <v>0</v>
      </c>
      <c r="J542" s="354">
        <v>0</v>
      </c>
      <c r="K542" s="354">
        <v>0</v>
      </c>
      <c r="L542" s="111">
        <v>0</v>
      </c>
    </row>
    <row r="543" spans="1:12" ht="15.75" x14ac:dyDescent="0.25">
      <c r="A543" s="348">
        <v>8</v>
      </c>
      <c r="B543" s="349" t="s">
        <v>131</v>
      </c>
      <c r="C543" s="350">
        <v>0</v>
      </c>
      <c r="D543" s="350">
        <v>0</v>
      </c>
      <c r="E543" s="350">
        <v>0</v>
      </c>
      <c r="F543" s="354">
        <v>0</v>
      </c>
      <c r="G543" s="354">
        <v>0</v>
      </c>
      <c r="H543" s="354">
        <v>0</v>
      </c>
      <c r="I543" s="354">
        <v>0</v>
      </c>
      <c r="J543" s="354">
        <v>0</v>
      </c>
      <c r="K543" s="354">
        <v>0</v>
      </c>
      <c r="L543" s="111">
        <v>0</v>
      </c>
    </row>
  </sheetData>
  <autoFilter ref="A17:L543"/>
  <mergeCells count="15">
    <mergeCell ref="A6:K6"/>
    <mergeCell ref="A14:A16"/>
    <mergeCell ref="B14:B16"/>
    <mergeCell ref="C14:E14"/>
    <mergeCell ref="F14:G14"/>
    <mergeCell ref="H14:K14"/>
    <mergeCell ref="C15:C16"/>
    <mergeCell ref="D15:D16"/>
    <mergeCell ref="E15:E16"/>
    <mergeCell ref="F15:F16"/>
    <mergeCell ref="G15:G16"/>
    <mergeCell ref="H15:H16"/>
    <mergeCell ref="I15:I16"/>
    <mergeCell ref="J15:J16"/>
    <mergeCell ref="K15:K16"/>
  </mergeCells>
  <conditionalFormatting sqref="A18:B23">
    <cfRule type="cellIs" dxfId="15" priority="16" operator="equal">
      <formula>0</formula>
    </cfRule>
  </conditionalFormatting>
  <conditionalFormatting sqref="A18:B23">
    <cfRule type="cellIs" dxfId="14" priority="15" operator="equal">
      <formula>0</formula>
    </cfRule>
  </conditionalFormatting>
  <conditionalFormatting sqref="A5:B5">
    <cfRule type="cellIs" dxfId="13" priority="13" operator="equal">
      <formula>0</formula>
    </cfRule>
  </conditionalFormatting>
  <conditionalFormatting sqref="A5:B5">
    <cfRule type="cellIs" dxfId="12" priority="14" operator="equal">
      <formula>0</formula>
    </cfRule>
  </conditionalFormatting>
  <conditionalFormatting sqref="D18:D23 F18:F23 H18:H23 J18:J23 A25:K543">
    <cfRule type="cellIs" dxfId="11" priority="9" operator="equal">
      <formula>0</formula>
    </cfRule>
    <cfRule type="expression" dxfId="10" priority="10">
      <formula>$A18&lt;&gt;0</formula>
    </cfRule>
  </conditionalFormatting>
  <conditionalFormatting sqref="C18:C23 E18:E23 G18:G23 I18:I23 K18:K23">
    <cfRule type="cellIs" dxfId="9" priority="11" operator="equal">
      <formula>0</formula>
    </cfRule>
    <cfRule type="expression" dxfId="8" priority="12">
      <formula>$A18&lt;&gt;0</formula>
    </cfRule>
  </conditionalFormatting>
  <conditionalFormatting sqref="A10">
    <cfRule type="cellIs" dxfId="7" priority="8" operator="equal">
      <formula>0</formula>
    </cfRule>
  </conditionalFormatting>
  <conditionalFormatting sqref="B2">
    <cfRule type="cellIs" dxfId="6" priority="7" operator="equal">
      <formula>0</formula>
    </cfRule>
  </conditionalFormatting>
  <conditionalFormatting sqref="A24:B24">
    <cfRule type="cellIs" dxfId="5" priority="6" operator="equal">
      <formula>0</formula>
    </cfRule>
  </conditionalFormatting>
  <conditionalFormatting sqref="A24:B24">
    <cfRule type="cellIs" dxfId="4" priority="5" operator="equal">
      <formula>0</formula>
    </cfRule>
  </conditionalFormatting>
  <conditionalFormatting sqref="C24 E24 G24 I24 K24">
    <cfRule type="cellIs" dxfId="3" priority="3" operator="equal">
      <formula>0</formula>
    </cfRule>
    <cfRule type="expression" dxfId="2" priority="4">
      <formula>$A24&lt;&gt;0</formula>
    </cfRule>
  </conditionalFormatting>
  <conditionalFormatting sqref="D24 F24 H24 J24">
    <cfRule type="cellIs" dxfId="1" priority="1" operator="equal">
      <formula>0</formula>
    </cfRule>
    <cfRule type="expression" dxfId="0" priority="2">
      <formula>$A24&lt;&gt;0</formula>
    </cfRule>
  </conditionalFormatting>
  <pageMargins left="0.70866141732283472" right="0.70866141732283472" top="0.74803149606299213" bottom="0.74803149606299213" header="0.31496062992125984" footer="0.31496062992125984"/>
  <pageSetup paperSize="9" scale="35" fitToHeight="1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B429"/>
  <sheetViews>
    <sheetView zoomScale="60" zoomScaleNormal="60" zoomScaleSheetLayoutView="55" workbookViewId="0">
      <pane xSplit="3" ySplit="21" topLeftCell="D22" activePane="bottomRight" state="frozen"/>
      <selection pane="topRight" activeCell="D1" sqref="D1"/>
      <selection pane="bottomLeft" activeCell="A22" sqref="A22"/>
      <selection pane="bottomRight" activeCell="X19" sqref="X19"/>
    </sheetView>
  </sheetViews>
  <sheetFormatPr defaultColWidth="9" defaultRowHeight="15.75" outlineLevelRow="1" x14ac:dyDescent="0.25"/>
  <cols>
    <col min="1" max="1" width="0" style="90" hidden="1" customWidth="1"/>
    <col min="2" max="2" width="9" style="49" customWidth="1"/>
    <col min="3" max="3" width="50.25" style="120" customWidth="1"/>
    <col min="4" max="4" width="15.875" style="94" customWidth="1"/>
    <col min="5" max="5" width="13" style="94" customWidth="1"/>
    <col min="6" max="6" width="14" style="94" customWidth="1"/>
    <col min="7" max="7" width="20.625" style="94" customWidth="1"/>
    <col min="8" max="8" width="20.125" style="94" customWidth="1"/>
    <col min="9" max="9" width="15.375" style="94" customWidth="1"/>
    <col min="10" max="10" width="14" style="94" customWidth="1"/>
    <col min="11" max="11" width="13.375" style="94" customWidth="1"/>
    <col min="12" max="13" width="7.5" style="82" customWidth="1"/>
    <col min="14" max="14" width="38.125" style="120" customWidth="1"/>
    <col min="15" max="15" width="13.375" style="94" bestFit="1" customWidth="1"/>
    <col min="16" max="18" width="12.125" style="94" bestFit="1" customWidth="1"/>
    <col min="19" max="19" width="14.875" style="94" bestFit="1" customWidth="1"/>
    <col min="20" max="23" width="12.125" style="94" bestFit="1" customWidth="1"/>
    <col min="24" max="25" width="25.25" style="94" customWidth="1"/>
    <col min="26" max="16384" width="9" style="82"/>
  </cols>
  <sheetData>
    <row r="1" spans="1:28" s="49" customFormat="1" ht="18.75" customHeight="1" x14ac:dyDescent="0.25">
      <c r="A1" s="90"/>
      <c r="C1" s="385"/>
      <c r="D1" s="54"/>
      <c r="E1" s="54"/>
      <c r="F1" s="54"/>
      <c r="G1" s="54"/>
      <c r="H1" s="54"/>
      <c r="I1" s="54"/>
      <c r="J1" s="54"/>
      <c r="K1" s="54"/>
      <c r="N1" s="107"/>
      <c r="O1" s="514"/>
      <c r="P1" s="514"/>
      <c r="Q1" s="514"/>
      <c r="R1" s="514"/>
      <c r="S1" s="514"/>
      <c r="T1" s="514"/>
      <c r="U1" s="54"/>
      <c r="V1" s="54"/>
      <c r="Y1" s="107" t="s">
        <v>1022</v>
      </c>
    </row>
    <row r="2" spans="1:28" s="49" customFormat="1" ht="26.25" customHeight="1" x14ac:dyDescent="0.25">
      <c r="A2" s="90"/>
      <c r="C2" s="537"/>
      <c r="D2" s="54"/>
      <c r="E2" s="54"/>
      <c r="F2" s="54"/>
      <c r="G2" s="54"/>
      <c r="H2" s="54"/>
      <c r="I2" s="54"/>
      <c r="J2" s="54"/>
      <c r="K2" s="54"/>
      <c r="N2" s="107"/>
      <c r="O2" s="514"/>
      <c r="P2" s="514"/>
      <c r="Q2" s="514"/>
      <c r="R2" s="514"/>
      <c r="S2" s="514"/>
      <c r="T2" s="514"/>
      <c r="U2" s="54"/>
      <c r="V2" s="54"/>
      <c r="Y2" s="107" t="s">
        <v>1</v>
      </c>
    </row>
    <row r="3" spans="1:28" s="49" customFormat="1" ht="20.25" customHeight="1" x14ac:dyDescent="0.25">
      <c r="A3" s="90"/>
      <c r="B3" s="581" t="s">
        <v>1024</v>
      </c>
      <c r="C3" s="582"/>
      <c r="D3" s="582"/>
      <c r="E3" s="582"/>
      <c r="F3" s="582"/>
      <c r="G3" s="582"/>
      <c r="H3" s="582"/>
      <c r="I3" s="102"/>
      <c r="J3" s="102"/>
      <c r="K3" s="102"/>
      <c r="L3" s="102"/>
      <c r="M3" s="102"/>
      <c r="N3" s="102"/>
      <c r="O3" s="514"/>
      <c r="P3" s="514"/>
      <c r="Q3" s="514"/>
      <c r="R3" s="514"/>
      <c r="S3" s="514"/>
      <c r="T3" s="514"/>
      <c r="U3" s="102"/>
      <c r="V3" s="580" t="s">
        <v>2</v>
      </c>
      <c r="W3" s="580"/>
      <c r="X3" s="580"/>
      <c r="Y3" s="580"/>
      <c r="Z3" s="102"/>
      <c r="AA3" s="102"/>
      <c r="AB3" s="102"/>
    </row>
    <row r="4" spans="1:28" s="49" customFormat="1" ht="23.25" customHeight="1" x14ac:dyDescent="0.25">
      <c r="A4" s="90"/>
      <c r="C4" s="538"/>
      <c r="D4" s="54"/>
      <c r="E4" s="54"/>
      <c r="F4" s="54"/>
      <c r="G4" s="54"/>
      <c r="H4" s="54"/>
      <c r="I4" s="54"/>
      <c r="J4" s="54"/>
      <c r="K4" s="54"/>
      <c r="N4" s="388"/>
      <c r="O4" s="514"/>
      <c r="P4" s="514"/>
      <c r="Q4" s="514"/>
      <c r="R4" s="514"/>
      <c r="S4" s="514"/>
      <c r="T4" s="514"/>
      <c r="U4" s="54"/>
      <c r="V4" s="54"/>
      <c r="Y4" s="388" t="s">
        <v>5</v>
      </c>
    </row>
    <row r="5" spans="1:28" s="49" customFormat="1" ht="27.75" customHeight="1" x14ac:dyDescent="0.25">
      <c r="A5" s="90"/>
      <c r="C5" s="386"/>
      <c r="D5" s="54"/>
      <c r="E5" s="54"/>
      <c r="F5" s="54"/>
      <c r="G5" s="54"/>
      <c r="H5" s="54"/>
      <c r="I5" s="54"/>
      <c r="J5" s="54"/>
      <c r="K5" s="54"/>
      <c r="N5" s="309"/>
      <c r="O5" s="514"/>
      <c r="P5" s="514"/>
      <c r="Q5" s="514"/>
      <c r="R5" s="514"/>
      <c r="S5" s="514"/>
      <c r="T5" s="514"/>
      <c r="U5" s="54"/>
      <c r="V5" s="54"/>
      <c r="Y5" s="309" t="s">
        <v>462</v>
      </c>
    </row>
    <row r="6" spans="1:28" s="49" customFormat="1" ht="15.75" customHeight="1" x14ac:dyDescent="0.25">
      <c r="A6" s="90"/>
      <c r="C6" s="107"/>
      <c r="D6" s="54"/>
      <c r="E6" s="54"/>
      <c r="F6" s="54"/>
      <c r="G6" s="54"/>
      <c r="H6" s="54"/>
      <c r="I6" s="54"/>
      <c r="J6" s="54"/>
      <c r="K6" s="54"/>
      <c r="N6" s="309"/>
      <c r="O6" s="514"/>
      <c r="P6" s="514"/>
      <c r="Q6" s="514"/>
      <c r="R6" s="514"/>
      <c r="S6" s="514"/>
      <c r="T6" s="514"/>
      <c r="U6" s="54"/>
      <c r="V6" s="54"/>
      <c r="Y6" s="309" t="s">
        <v>794</v>
      </c>
    </row>
    <row r="7" spans="1:28" s="121" customFormat="1" ht="15.75" customHeight="1" x14ac:dyDescent="0.3">
      <c r="A7" s="359"/>
      <c r="B7" s="346"/>
      <c r="C7" s="360"/>
      <c r="D7" s="361"/>
      <c r="E7" s="361"/>
      <c r="F7" s="362"/>
      <c r="G7" s="361"/>
      <c r="H7" s="361"/>
      <c r="I7" s="361"/>
      <c r="J7" s="579"/>
      <c r="K7" s="579"/>
      <c r="L7" s="579"/>
      <c r="M7" s="579"/>
      <c r="N7" s="579"/>
      <c r="O7" s="514"/>
      <c r="P7" s="514"/>
      <c r="Q7" s="514"/>
      <c r="R7" s="514"/>
      <c r="S7" s="514"/>
      <c r="T7" s="514"/>
      <c r="U7" s="579" t="s">
        <v>456</v>
      </c>
      <c r="V7" s="579"/>
      <c r="W7" s="579"/>
      <c r="X7" s="579"/>
      <c r="Y7" s="579"/>
    </row>
    <row r="8" spans="1:28" s="121" customFormat="1" ht="18.75" customHeight="1" x14ac:dyDescent="0.3">
      <c r="A8" s="359"/>
      <c r="B8" s="363"/>
      <c r="C8" s="360"/>
      <c r="D8" s="361"/>
      <c r="E8" s="361"/>
      <c r="F8" s="361"/>
      <c r="G8" s="361"/>
      <c r="H8" s="361"/>
      <c r="I8" s="361"/>
      <c r="J8" s="362"/>
      <c r="K8" s="362"/>
      <c r="N8" s="122"/>
      <c r="O8" s="514"/>
      <c r="P8" s="514"/>
      <c r="Q8" s="514"/>
      <c r="R8" s="514"/>
      <c r="S8" s="514"/>
      <c r="T8" s="514"/>
      <c r="U8" s="362"/>
      <c r="V8" s="362"/>
      <c r="Y8" s="122"/>
    </row>
    <row r="9" spans="1:28" s="293" customFormat="1" ht="20.25" x14ac:dyDescent="0.3">
      <c r="A9" s="381"/>
      <c r="B9" s="382"/>
      <c r="C9" s="383"/>
      <c r="D9" s="364"/>
      <c r="E9" s="364"/>
      <c r="F9" s="364"/>
      <c r="G9" s="364"/>
      <c r="H9" s="364"/>
      <c r="I9" s="364"/>
      <c r="J9" s="364"/>
      <c r="K9" s="364"/>
      <c r="N9" s="384"/>
      <c r="O9" s="294"/>
      <c r="P9" s="294"/>
      <c r="Q9" s="294"/>
      <c r="R9" s="294"/>
      <c r="S9" s="294"/>
      <c r="T9" s="294"/>
      <c r="U9" s="364"/>
      <c r="V9" s="364"/>
      <c r="Y9" s="516" t="s">
        <v>382</v>
      </c>
    </row>
    <row r="10" spans="1:28" s="49" customFormat="1" ht="16.5" customHeight="1" x14ac:dyDescent="0.25">
      <c r="A10" s="356"/>
      <c r="B10" s="56"/>
      <c r="C10" s="358"/>
      <c r="D10" s="366"/>
      <c r="E10" s="366"/>
      <c r="F10" s="366"/>
      <c r="G10" s="366"/>
      <c r="H10" s="366"/>
      <c r="I10" s="366"/>
      <c r="J10" s="366"/>
      <c r="K10" s="368"/>
      <c r="N10" s="107"/>
      <c r="O10" s="255"/>
      <c r="P10" s="255"/>
      <c r="Q10" s="255"/>
      <c r="R10" s="255"/>
      <c r="S10" s="255"/>
      <c r="T10" s="255"/>
      <c r="U10" s="255"/>
      <c r="V10" s="255"/>
      <c r="W10" s="255"/>
      <c r="X10" s="54"/>
      <c r="Y10" s="54"/>
    </row>
    <row r="11" spans="1:28" s="49" customFormat="1" ht="92.25" customHeight="1" x14ac:dyDescent="0.25">
      <c r="A11" s="90"/>
      <c r="B11" s="583" t="s">
        <v>102</v>
      </c>
      <c r="C11" s="584" t="s">
        <v>178</v>
      </c>
      <c r="D11" s="585" t="s">
        <v>103</v>
      </c>
      <c r="E11" s="585" t="s">
        <v>373</v>
      </c>
      <c r="F11" s="585"/>
      <c r="G11" s="341" t="s">
        <v>374</v>
      </c>
      <c r="H11" s="341" t="s">
        <v>376</v>
      </c>
      <c r="I11" s="585" t="s">
        <v>109</v>
      </c>
      <c r="J11" s="603" t="s">
        <v>107</v>
      </c>
      <c r="K11" s="604"/>
      <c r="L11" s="603" t="s">
        <v>108</v>
      </c>
      <c r="M11" s="604"/>
      <c r="N11" s="600" t="s">
        <v>104</v>
      </c>
      <c r="O11" s="592" t="s">
        <v>439</v>
      </c>
      <c r="P11" s="593"/>
      <c r="Q11" s="597" t="s">
        <v>440</v>
      </c>
      <c r="R11" s="597" t="s">
        <v>441</v>
      </c>
      <c r="S11" s="597" t="s">
        <v>442</v>
      </c>
      <c r="T11" s="596" t="s">
        <v>443</v>
      </c>
      <c r="U11" s="596"/>
      <c r="V11" s="596"/>
      <c r="W11" s="596"/>
      <c r="X11" s="586" t="s">
        <v>104</v>
      </c>
      <c r="Y11" s="587"/>
    </row>
    <row r="12" spans="1:28" s="49" customFormat="1" ht="18" customHeight="1" x14ac:dyDescent="0.25">
      <c r="A12" s="90"/>
      <c r="B12" s="583"/>
      <c r="C12" s="584"/>
      <c r="D12" s="585"/>
      <c r="E12" s="585" t="s">
        <v>179</v>
      </c>
      <c r="F12" s="585"/>
      <c r="G12" s="585" t="s">
        <v>179</v>
      </c>
      <c r="H12" s="585" t="s">
        <v>179</v>
      </c>
      <c r="I12" s="585"/>
      <c r="J12" s="605"/>
      <c r="K12" s="606"/>
      <c r="L12" s="605"/>
      <c r="M12" s="606"/>
      <c r="N12" s="607"/>
      <c r="O12" s="594"/>
      <c r="P12" s="595"/>
      <c r="Q12" s="598"/>
      <c r="R12" s="598"/>
      <c r="S12" s="598"/>
      <c r="T12" s="596"/>
      <c r="U12" s="596"/>
      <c r="V12" s="596"/>
      <c r="W12" s="596"/>
      <c r="X12" s="588"/>
      <c r="Y12" s="589"/>
    </row>
    <row r="13" spans="1:28" s="49" customFormat="1" ht="21.75" customHeight="1" x14ac:dyDescent="0.25">
      <c r="A13" s="90"/>
      <c r="B13" s="583"/>
      <c r="C13" s="584"/>
      <c r="D13" s="585"/>
      <c r="E13" s="585" t="s">
        <v>105</v>
      </c>
      <c r="F13" s="585" t="s">
        <v>106</v>
      </c>
      <c r="G13" s="585"/>
      <c r="H13" s="585"/>
      <c r="I13" s="585"/>
      <c r="J13" s="600" t="s">
        <v>110</v>
      </c>
      <c r="K13" s="600" t="s">
        <v>111</v>
      </c>
      <c r="L13" s="600" t="s">
        <v>112</v>
      </c>
      <c r="M13" s="600" t="s">
        <v>113</v>
      </c>
      <c r="N13" s="607"/>
      <c r="O13" s="600" t="s">
        <v>176</v>
      </c>
      <c r="P13" s="600" t="s">
        <v>177</v>
      </c>
      <c r="Q13" s="598"/>
      <c r="R13" s="598"/>
      <c r="S13" s="598"/>
      <c r="T13" s="602" t="s">
        <v>275</v>
      </c>
      <c r="U13" s="602"/>
      <c r="V13" s="602" t="s">
        <v>276</v>
      </c>
      <c r="W13" s="602"/>
      <c r="X13" s="590"/>
      <c r="Y13" s="591"/>
    </row>
    <row r="14" spans="1:28" s="49" customFormat="1" ht="27.75" customHeight="1" x14ac:dyDescent="0.25">
      <c r="A14" s="90"/>
      <c r="B14" s="583"/>
      <c r="C14" s="584"/>
      <c r="D14" s="585"/>
      <c r="E14" s="585"/>
      <c r="F14" s="585"/>
      <c r="G14" s="585"/>
      <c r="H14" s="585"/>
      <c r="I14" s="585"/>
      <c r="J14" s="601"/>
      <c r="K14" s="601"/>
      <c r="L14" s="601"/>
      <c r="M14" s="601"/>
      <c r="N14" s="601"/>
      <c r="O14" s="601"/>
      <c r="P14" s="601"/>
      <c r="Q14" s="599"/>
      <c r="R14" s="599"/>
      <c r="S14" s="599"/>
      <c r="T14" s="291" t="s">
        <v>176</v>
      </c>
      <c r="U14" s="291" t="s">
        <v>177</v>
      </c>
      <c r="V14" s="291" t="s">
        <v>176</v>
      </c>
      <c r="W14" s="291" t="s">
        <v>177</v>
      </c>
      <c r="X14" s="291" t="s">
        <v>176</v>
      </c>
      <c r="Y14" s="291" t="s">
        <v>177</v>
      </c>
    </row>
    <row r="15" spans="1:28" s="49" customFormat="1" ht="15" customHeight="1" x14ac:dyDescent="0.25">
      <c r="A15" s="90"/>
      <c r="B15" s="339">
        <v>1</v>
      </c>
      <c r="C15" s="117">
        <v>2</v>
      </c>
      <c r="D15" s="339">
        <v>5</v>
      </c>
      <c r="E15" s="339">
        <v>6</v>
      </c>
      <c r="F15" s="339">
        <v>7</v>
      </c>
      <c r="G15" s="339">
        <v>23</v>
      </c>
      <c r="H15" s="339"/>
      <c r="I15" s="339">
        <v>16</v>
      </c>
      <c r="J15" s="339">
        <v>17</v>
      </c>
      <c r="K15" s="339">
        <v>18</v>
      </c>
      <c r="L15" s="339">
        <v>19</v>
      </c>
      <c r="M15" s="339">
        <v>20</v>
      </c>
      <c r="N15" s="117">
        <v>35</v>
      </c>
      <c r="O15" s="339"/>
      <c r="P15" s="339"/>
      <c r="Q15" s="339"/>
      <c r="R15" s="339"/>
      <c r="S15" s="339"/>
      <c r="T15" s="292">
        <v>17</v>
      </c>
      <c r="U15" s="292">
        <v>18</v>
      </c>
      <c r="V15" s="292">
        <v>19</v>
      </c>
      <c r="W15" s="292">
        <v>20</v>
      </c>
      <c r="X15" s="292"/>
      <c r="Y15" s="292"/>
    </row>
    <row r="16" spans="1:28" s="526" customFormat="1" ht="25.5" customHeight="1" x14ac:dyDescent="0.25">
      <c r="A16" s="520"/>
      <c r="B16" s="521"/>
      <c r="C16" s="118" t="s">
        <v>345</v>
      </c>
      <c r="D16" s="518">
        <v>5954.0659061432816</v>
      </c>
      <c r="E16" s="518">
        <v>1517.2813051360502</v>
      </c>
      <c r="F16" s="518">
        <v>2017.4761104587392</v>
      </c>
      <c r="G16" s="518">
        <v>1664.8355484899998</v>
      </c>
      <c r="H16" s="518">
        <v>1469.6025670100003</v>
      </c>
      <c r="I16" s="517">
        <v>3936.5897956845424</v>
      </c>
      <c r="J16" s="518">
        <f>F16-E16</f>
        <v>500.19480532268904</v>
      </c>
      <c r="K16" s="522">
        <f>IF(E16=0,"&gt;100 %",(F16)/(E16))</f>
        <v>1.3296651739064551</v>
      </c>
      <c r="L16" s="523"/>
      <c r="M16" s="524"/>
      <c r="N16" s="134"/>
      <c r="O16" s="518">
        <v>604.6640000000001</v>
      </c>
      <c r="P16" s="518">
        <v>592.55399999999997</v>
      </c>
      <c r="Q16" s="525"/>
      <c r="R16" s="525"/>
      <c r="S16" s="518">
        <v>10668.908767951994</v>
      </c>
      <c r="T16" s="518">
        <v>63.111999999999995</v>
      </c>
      <c r="U16" s="518">
        <v>167.636</v>
      </c>
      <c r="V16" s="518">
        <v>101.41899999999998</v>
      </c>
      <c r="W16" s="518">
        <v>385.37600000000009</v>
      </c>
      <c r="X16" s="296"/>
      <c r="Y16" s="296"/>
    </row>
    <row r="17" spans="1:25" s="532" customFormat="1" ht="16.5" x14ac:dyDescent="0.25">
      <c r="A17" s="527" t="s">
        <v>355</v>
      </c>
      <c r="B17" s="528"/>
      <c r="C17" s="113" t="s">
        <v>444</v>
      </c>
      <c r="D17" s="519">
        <v>349.46308166493321</v>
      </c>
      <c r="E17" s="518">
        <v>194.83129526823808</v>
      </c>
      <c r="F17" s="518">
        <v>359.63653465873949</v>
      </c>
      <c r="G17" s="519">
        <v>349.69155548999993</v>
      </c>
      <c r="H17" s="519">
        <v>318.06067401000001</v>
      </c>
      <c r="I17" s="517">
        <v>-10.173452993806279</v>
      </c>
      <c r="J17" s="518">
        <f t="shared" ref="J17:J80" si="0">F17-E17</f>
        <v>164.80523939050141</v>
      </c>
      <c r="K17" s="522">
        <f t="shared" ref="K17:K80" si="1">IF(E17=0,"&gt;100 %",(F17)/(E17))</f>
        <v>1.8458868949344218</v>
      </c>
      <c r="L17" s="529"/>
      <c r="M17" s="530"/>
      <c r="N17" s="130"/>
      <c r="O17" s="519">
        <v>8.4400000000000013</v>
      </c>
      <c r="P17" s="519">
        <v>103.59</v>
      </c>
      <c r="Q17" s="531">
        <v>17.14</v>
      </c>
      <c r="R17" s="531">
        <v>111.36099999999999</v>
      </c>
      <c r="S17" s="519">
        <v>323.41962962014247</v>
      </c>
      <c r="T17" s="519">
        <v>3.9000000000000004</v>
      </c>
      <c r="U17" s="519">
        <v>33.799999999999997</v>
      </c>
      <c r="V17" s="519">
        <v>15.303000000000001</v>
      </c>
      <c r="W17" s="519">
        <v>133.76799999999997</v>
      </c>
      <c r="X17" s="297"/>
      <c r="Y17" s="297"/>
    </row>
    <row r="18" spans="1:25" s="532" customFormat="1" ht="16.5" x14ac:dyDescent="0.25">
      <c r="A18" s="527" t="s">
        <v>356</v>
      </c>
      <c r="B18" s="528"/>
      <c r="C18" s="113" t="s">
        <v>445</v>
      </c>
      <c r="D18" s="519">
        <v>1634.2425000000003</v>
      </c>
      <c r="E18" s="518">
        <v>415.59774586781202</v>
      </c>
      <c r="F18" s="518">
        <v>330.99949508000009</v>
      </c>
      <c r="G18" s="519">
        <v>311.70080000000002</v>
      </c>
      <c r="H18" s="519">
        <v>233.98599999999996</v>
      </c>
      <c r="I18" s="517">
        <v>1303.2430049200002</v>
      </c>
      <c r="J18" s="518">
        <f t="shared" si="0"/>
        <v>-84.598250787811935</v>
      </c>
      <c r="K18" s="522">
        <f t="shared" si="1"/>
        <v>0.79644198836747337</v>
      </c>
      <c r="L18" s="529"/>
      <c r="M18" s="530"/>
      <c r="N18" s="130"/>
      <c r="O18" s="519">
        <v>131.184</v>
      </c>
      <c r="P18" s="519">
        <v>123.911</v>
      </c>
      <c r="Q18" s="531">
        <v>333.41099999999994</v>
      </c>
      <c r="R18" s="531">
        <v>169.71300000000002</v>
      </c>
      <c r="S18" s="519">
        <v>2064.3354977100003</v>
      </c>
      <c r="T18" s="519">
        <v>3.1920000000000002</v>
      </c>
      <c r="U18" s="519">
        <v>44.879999999999995</v>
      </c>
      <c r="V18" s="519">
        <v>3.6739999999999999</v>
      </c>
      <c r="W18" s="519">
        <v>45.107999999999997</v>
      </c>
      <c r="X18" s="297"/>
      <c r="Y18" s="297"/>
    </row>
    <row r="19" spans="1:25" s="532" customFormat="1" ht="16.5" x14ac:dyDescent="0.25">
      <c r="A19" s="527" t="s">
        <v>357</v>
      </c>
      <c r="B19" s="528"/>
      <c r="C19" s="113" t="s">
        <v>446</v>
      </c>
      <c r="D19" s="519">
        <v>108.42892159999998</v>
      </c>
      <c r="E19" s="518">
        <v>33.704025999999999</v>
      </c>
      <c r="F19" s="518">
        <v>75.659000000000006</v>
      </c>
      <c r="G19" s="519">
        <v>51.149199999999993</v>
      </c>
      <c r="H19" s="519">
        <v>47.941600000000008</v>
      </c>
      <c r="I19" s="517">
        <v>32.769921599999975</v>
      </c>
      <c r="J19" s="518">
        <f t="shared" si="0"/>
        <v>41.954974000000007</v>
      </c>
      <c r="K19" s="522">
        <f t="shared" si="1"/>
        <v>2.2448060062616855</v>
      </c>
      <c r="L19" s="529"/>
      <c r="M19" s="530"/>
      <c r="N19" s="130"/>
      <c r="O19" s="519">
        <v>2.42</v>
      </c>
      <c r="P19" s="519">
        <v>20</v>
      </c>
      <c r="Q19" s="531">
        <v>2.42</v>
      </c>
      <c r="R19" s="531">
        <v>20</v>
      </c>
      <c r="S19" s="519">
        <v>96.33601419999998</v>
      </c>
      <c r="T19" s="519">
        <v>0</v>
      </c>
      <c r="U19" s="519">
        <v>0</v>
      </c>
      <c r="V19" s="519">
        <v>0.90000000000000013</v>
      </c>
      <c r="W19" s="519">
        <v>17.526000000000003</v>
      </c>
      <c r="X19" s="297"/>
      <c r="Y19" s="297"/>
    </row>
    <row r="20" spans="1:25" s="532" customFormat="1" ht="16.5" x14ac:dyDescent="0.25">
      <c r="A20" s="527" t="s">
        <v>353</v>
      </c>
      <c r="B20" s="528"/>
      <c r="C20" s="113" t="s">
        <v>447</v>
      </c>
      <c r="D20" s="519">
        <v>3861.9314028783483</v>
      </c>
      <c r="E20" s="518">
        <v>873.14823800000011</v>
      </c>
      <c r="F20" s="518">
        <v>1250.5543877199998</v>
      </c>
      <c r="G20" s="519">
        <v>950.84730000000025</v>
      </c>
      <c r="H20" s="519">
        <v>868.98760000000004</v>
      </c>
      <c r="I20" s="517">
        <v>2611.3770151583485</v>
      </c>
      <c r="J20" s="518">
        <f t="shared" si="0"/>
        <v>377.40614971999969</v>
      </c>
      <c r="K20" s="522">
        <f t="shared" si="1"/>
        <v>1.4322360548816679</v>
      </c>
      <c r="L20" s="529"/>
      <c r="M20" s="530"/>
      <c r="N20" s="130"/>
      <c r="O20" s="519">
        <v>453.92000000000013</v>
      </c>
      <c r="P20" s="519">
        <v>337.28199999999998</v>
      </c>
      <c r="Q20" s="531">
        <v>453.92000000000013</v>
      </c>
      <c r="R20" s="531">
        <v>337.28200000000004</v>
      </c>
      <c r="S20" s="519">
        <v>8114.6138048170615</v>
      </c>
      <c r="T20" s="519">
        <v>50.919999999999995</v>
      </c>
      <c r="U20" s="519">
        <v>84.756</v>
      </c>
      <c r="V20" s="519">
        <v>80.281999999999996</v>
      </c>
      <c r="W20" s="519">
        <v>183.17699999999996</v>
      </c>
      <c r="X20" s="297"/>
      <c r="Y20" s="297"/>
    </row>
    <row r="21" spans="1:25" s="532" customFormat="1" ht="16.5" x14ac:dyDescent="0.25">
      <c r="A21" s="527" t="s">
        <v>879</v>
      </c>
      <c r="B21" s="528"/>
      <c r="C21" s="113" t="s">
        <v>878</v>
      </c>
      <c r="D21" s="519">
        <v>0</v>
      </c>
      <c r="E21" s="518">
        <v>0</v>
      </c>
      <c r="F21" s="518">
        <v>0.62669300000000006</v>
      </c>
      <c r="G21" s="519">
        <v>0.62669300000000006</v>
      </c>
      <c r="H21" s="519">
        <v>0.62669299999999994</v>
      </c>
      <c r="I21" s="517" t="s">
        <v>760</v>
      </c>
      <c r="J21" s="518">
        <f t="shared" si="0"/>
        <v>0.62669300000000006</v>
      </c>
      <c r="K21" s="522" t="str">
        <f t="shared" si="1"/>
        <v>&gt;100 %</v>
      </c>
      <c r="L21" s="529"/>
      <c r="M21" s="530"/>
      <c r="N21" s="130"/>
      <c r="O21" s="519">
        <v>0</v>
      </c>
      <c r="P21" s="519">
        <v>0</v>
      </c>
      <c r="Q21" s="531">
        <v>0</v>
      </c>
      <c r="R21" s="533"/>
      <c r="S21" s="519">
        <v>0</v>
      </c>
      <c r="T21" s="519">
        <v>0</v>
      </c>
      <c r="U21" s="519">
        <v>0</v>
      </c>
      <c r="V21" s="519">
        <v>0</v>
      </c>
      <c r="W21" s="519">
        <v>0</v>
      </c>
      <c r="X21" s="297"/>
      <c r="Y21" s="297"/>
    </row>
    <row r="22" spans="1:25" s="532" customFormat="1" ht="16.5" x14ac:dyDescent="0.25">
      <c r="A22" s="527" t="s">
        <v>358</v>
      </c>
      <c r="B22" s="528"/>
      <c r="C22" s="113" t="s">
        <v>448</v>
      </c>
      <c r="D22" s="519">
        <v>0</v>
      </c>
      <c r="E22" s="518"/>
      <c r="F22" s="518"/>
      <c r="G22" s="519">
        <v>0.82</v>
      </c>
      <c r="H22" s="519">
        <v>0</v>
      </c>
      <c r="I22" s="517" t="s">
        <v>760</v>
      </c>
      <c r="J22" s="518">
        <f t="shared" si="0"/>
        <v>0</v>
      </c>
      <c r="K22" s="522" t="str">
        <f t="shared" si="1"/>
        <v>&gt;100 %</v>
      </c>
      <c r="L22" s="529"/>
      <c r="M22" s="530"/>
      <c r="N22" s="130"/>
      <c r="O22" s="519"/>
      <c r="P22" s="519"/>
      <c r="Q22" s="531"/>
      <c r="R22" s="533"/>
      <c r="S22" s="519"/>
      <c r="T22" s="519"/>
      <c r="U22" s="519"/>
      <c r="V22" s="519"/>
      <c r="W22" s="519"/>
      <c r="X22" s="297"/>
      <c r="Y22" s="297"/>
    </row>
    <row r="23" spans="1:25" s="94" customFormat="1" ht="31.5" customHeight="1" x14ac:dyDescent="0.25">
      <c r="A23" s="54"/>
      <c r="B23" s="528" t="s">
        <v>21</v>
      </c>
      <c r="C23" s="539" t="s">
        <v>377</v>
      </c>
      <c r="D23" s="519">
        <v>3824.0427518245715</v>
      </c>
      <c r="E23" s="518">
        <v>1315.6368741329145</v>
      </c>
      <c r="F23" s="518">
        <v>1263.3839776167761</v>
      </c>
      <c r="G23" s="519">
        <v>809.40598719000013</v>
      </c>
      <c r="H23" s="519">
        <v>660.47109019999994</v>
      </c>
      <c r="I23" s="517">
        <v>2560.6587742077954</v>
      </c>
      <c r="J23" s="518">
        <f t="shared" si="0"/>
        <v>-52.252896516138435</v>
      </c>
      <c r="K23" s="522">
        <f t="shared" si="1"/>
        <v>0.96028319246480809</v>
      </c>
      <c r="L23" s="530"/>
      <c r="M23" s="530"/>
      <c r="N23" s="540"/>
      <c r="O23" s="519">
        <v>430.10300000000012</v>
      </c>
      <c r="P23" s="519">
        <v>348.709</v>
      </c>
      <c r="Q23" s="533"/>
      <c r="R23" s="533"/>
      <c r="S23" s="519">
        <v>6313.161009845704</v>
      </c>
      <c r="T23" s="519">
        <v>47.62</v>
      </c>
      <c r="U23" s="519">
        <v>65.524999999999991</v>
      </c>
      <c r="V23" s="519">
        <v>47.613</v>
      </c>
      <c r="W23" s="519">
        <v>65.837999999999994</v>
      </c>
      <c r="X23" s="297"/>
      <c r="Y23" s="297"/>
    </row>
    <row r="24" spans="1:25" s="94" customFormat="1" ht="30" customHeight="1" x14ac:dyDescent="0.3">
      <c r="A24" s="294" t="s">
        <v>449</v>
      </c>
      <c r="B24" s="528">
        <v>1.1000000000000001</v>
      </c>
      <c r="C24" s="539" t="s">
        <v>348</v>
      </c>
      <c r="D24" s="519">
        <v>175.02744747999998</v>
      </c>
      <c r="E24" s="518">
        <v>98.722104241640011</v>
      </c>
      <c r="F24" s="518">
        <v>103.10881203000001</v>
      </c>
      <c r="G24" s="519">
        <v>80.212899999999991</v>
      </c>
      <c r="H24" s="519">
        <v>32.651000000000003</v>
      </c>
      <c r="I24" s="517">
        <v>71.918635449999968</v>
      </c>
      <c r="J24" s="518">
        <f t="shared" si="0"/>
        <v>4.386707788359999</v>
      </c>
      <c r="K24" s="522">
        <f t="shared" si="1"/>
        <v>1.0444349097100154</v>
      </c>
      <c r="L24" s="530"/>
      <c r="M24" s="530"/>
      <c r="N24" s="540"/>
      <c r="O24" s="519">
        <v>2.42</v>
      </c>
      <c r="P24" s="519">
        <v>20</v>
      </c>
      <c r="Q24" s="533"/>
      <c r="R24" s="533"/>
      <c r="S24" s="519">
        <v>703.0821289999999</v>
      </c>
      <c r="T24" s="519">
        <v>0</v>
      </c>
      <c r="U24" s="519">
        <v>0</v>
      </c>
      <c r="V24" s="519">
        <v>0</v>
      </c>
      <c r="W24" s="519">
        <v>0</v>
      </c>
      <c r="X24" s="297"/>
      <c r="Y24" s="297"/>
    </row>
    <row r="25" spans="1:25" s="325" customFormat="1" ht="35.1" customHeight="1" outlineLevel="1" x14ac:dyDescent="0.25">
      <c r="A25" s="325" t="s">
        <v>357</v>
      </c>
      <c r="B25" s="326"/>
      <c r="C25" s="119" t="s">
        <v>493</v>
      </c>
      <c r="D25" s="541">
        <v>1.8907729999999998</v>
      </c>
      <c r="E25" s="518">
        <v>0.59</v>
      </c>
      <c r="F25" s="518">
        <v>1.7360000000000002</v>
      </c>
      <c r="G25" s="541">
        <v>1.6513</v>
      </c>
      <c r="H25" s="541">
        <v>1.6519999999999999</v>
      </c>
      <c r="I25" s="517">
        <v>0.15477299999999961</v>
      </c>
      <c r="J25" s="518">
        <f t="shared" si="0"/>
        <v>1.1460000000000004</v>
      </c>
      <c r="K25" s="522">
        <f t="shared" si="1"/>
        <v>2.9423728813559329</v>
      </c>
      <c r="L25" s="327"/>
      <c r="M25" s="328"/>
      <c r="N25" s="119" t="s">
        <v>463</v>
      </c>
      <c r="O25" s="541">
        <v>0</v>
      </c>
      <c r="P25" s="541">
        <v>0</v>
      </c>
      <c r="Q25" s="329">
        <v>2015</v>
      </c>
      <c r="R25" s="329">
        <v>2015</v>
      </c>
      <c r="S25" s="541">
        <v>1.8907729999999998</v>
      </c>
      <c r="T25" s="541">
        <v>0</v>
      </c>
      <c r="U25" s="541">
        <v>0</v>
      </c>
      <c r="V25" s="541">
        <v>0</v>
      </c>
      <c r="W25" s="541">
        <v>0</v>
      </c>
      <c r="X25" s="295" t="s">
        <v>718</v>
      </c>
      <c r="Y25" s="295" t="s">
        <v>718</v>
      </c>
    </row>
    <row r="26" spans="1:25" s="325" customFormat="1" ht="35.1" customHeight="1" outlineLevel="1" x14ac:dyDescent="0.25">
      <c r="A26" s="325" t="s">
        <v>357</v>
      </c>
      <c r="B26" s="326"/>
      <c r="C26" s="119" t="s">
        <v>495</v>
      </c>
      <c r="D26" s="541">
        <v>1.8907729999999998</v>
      </c>
      <c r="E26" s="518">
        <v>0.59</v>
      </c>
      <c r="F26" s="518">
        <v>1.8970000000000002</v>
      </c>
      <c r="G26" s="541">
        <v>1.8226</v>
      </c>
      <c r="H26" s="541">
        <v>1.823</v>
      </c>
      <c r="I26" s="517">
        <v>-6.2270000000004266E-3</v>
      </c>
      <c r="J26" s="518">
        <f t="shared" si="0"/>
        <v>1.3070000000000004</v>
      </c>
      <c r="K26" s="522">
        <f t="shared" si="1"/>
        <v>3.2152542372881361</v>
      </c>
      <c r="L26" s="327"/>
      <c r="M26" s="328"/>
      <c r="N26" s="119" t="s">
        <v>463</v>
      </c>
      <c r="O26" s="541">
        <v>0</v>
      </c>
      <c r="P26" s="541">
        <v>0</v>
      </c>
      <c r="Q26" s="329">
        <v>2015</v>
      </c>
      <c r="R26" s="329">
        <v>2015</v>
      </c>
      <c r="S26" s="541">
        <v>1.8907729999999998</v>
      </c>
      <c r="T26" s="541">
        <v>0</v>
      </c>
      <c r="U26" s="541">
        <v>0</v>
      </c>
      <c r="V26" s="541">
        <v>0</v>
      </c>
      <c r="W26" s="541">
        <v>0</v>
      </c>
      <c r="X26" s="295" t="s">
        <v>718</v>
      </c>
      <c r="Y26" s="295" t="s">
        <v>718</v>
      </c>
    </row>
    <row r="27" spans="1:25" s="325" customFormat="1" ht="35.1" customHeight="1" outlineLevel="1" x14ac:dyDescent="0.25">
      <c r="A27" s="325" t="s">
        <v>357</v>
      </c>
      <c r="B27" s="326"/>
      <c r="C27" s="119" t="s">
        <v>496</v>
      </c>
      <c r="D27" s="541">
        <v>26.443304399999995</v>
      </c>
      <c r="E27" s="518">
        <v>4.6050259999999987</v>
      </c>
      <c r="F27" s="518">
        <v>12.772</v>
      </c>
      <c r="G27" s="541">
        <v>11.767999999999999</v>
      </c>
      <c r="H27" s="541">
        <v>11.768000000000001</v>
      </c>
      <c r="I27" s="517">
        <v>13.671304399999995</v>
      </c>
      <c r="J27" s="518">
        <f t="shared" si="0"/>
        <v>8.1669740000000015</v>
      </c>
      <c r="K27" s="522">
        <f t="shared" si="1"/>
        <v>2.7734913983113243</v>
      </c>
      <c r="L27" s="327"/>
      <c r="M27" s="328"/>
      <c r="N27" s="119" t="s">
        <v>463</v>
      </c>
      <c r="O27" s="541">
        <v>0</v>
      </c>
      <c r="P27" s="541">
        <v>0</v>
      </c>
      <c r="Q27" s="329">
        <v>2015</v>
      </c>
      <c r="R27" s="329">
        <v>2016</v>
      </c>
      <c r="S27" s="541">
        <v>27.233396999999997</v>
      </c>
      <c r="T27" s="541">
        <v>0</v>
      </c>
      <c r="U27" s="541">
        <v>0</v>
      </c>
      <c r="V27" s="541">
        <v>0</v>
      </c>
      <c r="W27" s="541">
        <v>0</v>
      </c>
      <c r="X27" s="295" t="s">
        <v>718</v>
      </c>
      <c r="Y27" s="295" t="s">
        <v>718</v>
      </c>
    </row>
    <row r="28" spans="1:25" s="325" customFormat="1" ht="35.1" customHeight="1" outlineLevel="1" x14ac:dyDescent="0.25">
      <c r="A28" s="325" t="s">
        <v>357</v>
      </c>
      <c r="B28" s="326"/>
      <c r="C28" s="119" t="s">
        <v>631</v>
      </c>
      <c r="D28" s="541">
        <v>50.285440399999992</v>
      </c>
      <c r="E28" s="518">
        <v>0</v>
      </c>
      <c r="F28" s="518">
        <v>0.48</v>
      </c>
      <c r="G28" s="541">
        <v>1.5270000000000001</v>
      </c>
      <c r="H28" s="541">
        <v>0</v>
      </c>
      <c r="I28" s="517">
        <v>49.805440399999995</v>
      </c>
      <c r="J28" s="518">
        <f t="shared" si="0"/>
        <v>0.48</v>
      </c>
      <c r="K28" s="522" t="str">
        <f t="shared" si="1"/>
        <v>&gt;100 %</v>
      </c>
      <c r="L28" s="327"/>
      <c r="M28" s="328"/>
      <c r="N28" s="119" t="s">
        <v>795</v>
      </c>
      <c r="O28" s="541">
        <v>2.42</v>
      </c>
      <c r="P28" s="541">
        <v>20</v>
      </c>
      <c r="Q28" s="329">
        <v>2016</v>
      </c>
      <c r="R28" s="329">
        <v>2019</v>
      </c>
      <c r="S28" s="541">
        <v>50.285440399999992</v>
      </c>
      <c r="T28" s="541">
        <v>0</v>
      </c>
      <c r="U28" s="541">
        <v>0</v>
      </c>
      <c r="V28" s="541">
        <v>0</v>
      </c>
      <c r="W28" s="541">
        <v>0</v>
      </c>
      <c r="X28" s="295">
        <v>0</v>
      </c>
      <c r="Y28" s="295">
        <v>0</v>
      </c>
    </row>
    <row r="29" spans="1:25" s="325" customFormat="1" ht="35.1" customHeight="1" outlineLevel="1" x14ac:dyDescent="0.25">
      <c r="A29" s="325" t="s">
        <v>356</v>
      </c>
      <c r="B29" s="326"/>
      <c r="C29" s="119" t="s">
        <v>677</v>
      </c>
      <c r="D29" s="541">
        <v>34.944000000000003</v>
      </c>
      <c r="E29" s="518">
        <v>33.343266211640007</v>
      </c>
      <c r="F29" s="518">
        <v>26.630000000000003</v>
      </c>
      <c r="G29" s="541">
        <v>40.516999999999996</v>
      </c>
      <c r="H29" s="541">
        <v>7.5339999999999998</v>
      </c>
      <c r="I29" s="517">
        <v>8.3140000000000001</v>
      </c>
      <c r="J29" s="518">
        <f t="shared" si="0"/>
        <v>-6.7132662116400041</v>
      </c>
      <c r="K29" s="522">
        <f t="shared" si="1"/>
        <v>0.79866200962350742</v>
      </c>
      <c r="L29" s="327"/>
      <c r="M29" s="328"/>
      <c r="N29" s="119" t="s">
        <v>883</v>
      </c>
      <c r="O29" s="541">
        <v>0</v>
      </c>
      <c r="P29" s="541">
        <v>0</v>
      </c>
      <c r="Q29" s="329">
        <v>2012</v>
      </c>
      <c r="R29" s="329">
        <v>2018</v>
      </c>
      <c r="S29" s="541">
        <v>135.636</v>
      </c>
      <c r="T29" s="541">
        <v>0</v>
      </c>
      <c r="U29" s="541">
        <v>0</v>
      </c>
      <c r="V29" s="541">
        <v>0</v>
      </c>
      <c r="W29" s="541">
        <v>0</v>
      </c>
      <c r="X29" s="295" t="s">
        <v>719</v>
      </c>
      <c r="Y29" s="295" t="s">
        <v>719</v>
      </c>
    </row>
    <row r="30" spans="1:25" s="325" customFormat="1" ht="35.1" customHeight="1" outlineLevel="1" x14ac:dyDescent="0.25">
      <c r="A30" s="325" t="s">
        <v>353</v>
      </c>
      <c r="B30" s="326"/>
      <c r="C30" s="119" t="s">
        <v>401</v>
      </c>
      <c r="D30" s="541">
        <v>51.064499999999995</v>
      </c>
      <c r="E30" s="518">
        <v>2.06759015</v>
      </c>
      <c r="F30" s="518">
        <v>2.06759015</v>
      </c>
      <c r="G30" s="541">
        <v>22.927</v>
      </c>
      <c r="H30" s="541">
        <v>9.8740000000000006</v>
      </c>
      <c r="I30" s="517">
        <v>48.996909849999994</v>
      </c>
      <c r="J30" s="518">
        <f t="shared" si="0"/>
        <v>0</v>
      </c>
      <c r="K30" s="522">
        <f t="shared" si="1"/>
        <v>1</v>
      </c>
      <c r="L30" s="327"/>
      <c r="M30" s="328"/>
      <c r="N30" s="119">
        <v>0</v>
      </c>
      <c r="O30" s="541">
        <v>0</v>
      </c>
      <c r="P30" s="541">
        <v>0</v>
      </c>
      <c r="Q30" s="329">
        <v>2012</v>
      </c>
      <c r="R30" s="329">
        <v>2016</v>
      </c>
      <c r="S30" s="541">
        <v>165.63518400000001</v>
      </c>
      <c r="T30" s="541">
        <v>0</v>
      </c>
      <c r="U30" s="541">
        <v>0</v>
      </c>
      <c r="V30" s="541">
        <v>0</v>
      </c>
      <c r="W30" s="541">
        <v>0</v>
      </c>
      <c r="X30" s="295" t="s">
        <v>540</v>
      </c>
      <c r="Y30" s="295" t="s">
        <v>540</v>
      </c>
    </row>
    <row r="31" spans="1:25" s="325" customFormat="1" ht="35.1" customHeight="1" outlineLevel="1" x14ac:dyDescent="0.25">
      <c r="A31" s="325" t="s">
        <v>353</v>
      </c>
      <c r="B31" s="326"/>
      <c r="C31" s="119" t="s">
        <v>402</v>
      </c>
      <c r="D31" s="541">
        <v>8.508656680000005</v>
      </c>
      <c r="E31" s="518">
        <v>57.526221880000001</v>
      </c>
      <c r="F31" s="518">
        <v>57.526221880000001</v>
      </c>
      <c r="G31" s="541">
        <v>0</v>
      </c>
      <c r="H31" s="541">
        <v>0</v>
      </c>
      <c r="I31" s="517">
        <v>-49.017565199999993</v>
      </c>
      <c r="J31" s="518">
        <f t="shared" si="0"/>
        <v>0</v>
      </c>
      <c r="K31" s="522">
        <f t="shared" si="1"/>
        <v>1</v>
      </c>
      <c r="L31" s="327"/>
      <c r="M31" s="328"/>
      <c r="N31" s="119">
        <v>0</v>
      </c>
      <c r="O31" s="541">
        <v>0</v>
      </c>
      <c r="P31" s="541">
        <v>0</v>
      </c>
      <c r="Q31" s="329">
        <v>2013</v>
      </c>
      <c r="R31" s="329">
        <v>2015</v>
      </c>
      <c r="S31" s="541">
        <v>320.51056159999996</v>
      </c>
      <c r="T31" s="541">
        <v>0</v>
      </c>
      <c r="U31" s="541">
        <v>0</v>
      </c>
      <c r="V31" s="541">
        <v>0</v>
      </c>
      <c r="W31" s="541">
        <v>0</v>
      </c>
      <c r="X31" s="295">
        <v>0</v>
      </c>
      <c r="Y31" s="295">
        <v>0</v>
      </c>
    </row>
    <row r="32" spans="1:25" s="94" customFormat="1" ht="31.5" x14ac:dyDescent="0.3">
      <c r="A32" s="294" t="s">
        <v>450</v>
      </c>
      <c r="B32" s="528">
        <v>1.2</v>
      </c>
      <c r="C32" s="539" t="s">
        <v>349</v>
      </c>
      <c r="D32" s="519">
        <v>587.63169626158219</v>
      </c>
      <c r="E32" s="518">
        <v>103.57170537052649</v>
      </c>
      <c r="F32" s="518">
        <v>104.62109152865136</v>
      </c>
      <c r="G32" s="519">
        <v>125.98120997999999</v>
      </c>
      <c r="H32" s="519">
        <v>217.56438849</v>
      </c>
      <c r="I32" s="517">
        <v>483.0106047329308</v>
      </c>
      <c r="J32" s="518">
        <f t="shared" si="0"/>
        <v>1.0493861581248751</v>
      </c>
      <c r="K32" s="522">
        <f t="shared" si="1"/>
        <v>1.0101319772071986</v>
      </c>
      <c r="L32" s="529"/>
      <c r="M32" s="530"/>
      <c r="N32" s="540"/>
      <c r="O32" s="519">
        <v>0</v>
      </c>
      <c r="P32" s="519">
        <v>0</v>
      </c>
      <c r="Q32" s="533"/>
      <c r="R32" s="533"/>
      <c r="S32" s="519">
        <v>866.47792620757843</v>
      </c>
      <c r="T32" s="519">
        <v>0</v>
      </c>
      <c r="U32" s="519">
        <v>0</v>
      </c>
      <c r="V32" s="519">
        <v>0</v>
      </c>
      <c r="W32" s="519">
        <v>0</v>
      </c>
      <c r="X32" s="297"/>
      <c r="Y32" s="297"/>
    </row>
    <row r="33" spans="1:25" s="325" customFormat="1" ht="35.1" customHeight="1" outlineLevel="1" x14ac:dyDescent="0.25">
      <c r="A33" s="325" t="s">
        <v>355</v>
      </c>
      <c r="B33" s="326"/>
      <c r="C33" s="119" t="s">
        <v>656</v>
      </c>
      <c r="D33" s="541">
        <v>76.964608492885475</v>
      </c>
      <c r="E33" s="518">
        <v>2.5299999999999998</v>
      </c>
      <c r="F33" s="518">
        <v>3.4596083386513676</v>
      </c>
      <c r="G33" s="541">
        <v>22.146209980000002</v>
      </c>
      <c r="H33" s="541">
        <v>28.243388489999997</v>
      </c>
      <c r="I33" s="517">
        <v>73.505000154234111</v>
      </c>
      <c r="J33" s="518">
        <f t="shared" si="0"/>
        <v>0.92960833865136783</v>
      </c>
      <c r="K33" s="522">
        <f t="shared" si="1"/>
        <v>1.3674341259491574</v>
      </c>
      <c r="L33" s="327"/>
      <c r="M33" s="328"/>
      <c r="N33" s="119" t="s">
        <v>795</v>
      </c>
      <c r="O33" s="541">
        <v>0</v>
      </c>
      <c r="P33" s="541">
        <v>0</v>
      </c>
      <c r="Q33" s="329">
        <v>2015</v>
      </c>
      <c r="R33" s="329">
        <v>2017</v>
      </c>
      <c r="S33" s="541">
        <v>84.15935169288548</v>
      </c>
      <c r="T33" s="541">
        <v>0</v>
      </c>
      <c r="U33" s="541">
        <v>0</v>
      </c>
      <c r="V33" s="541">
        <v>0</v>
      </c>
      <c r="W33" s="541">
        <v>0</v>
      </c>
      <c r="X33" s="295" t="s">
        <v>788</v>
      </c>
      <c r="Y33" s="295" t="s">
        <v>788</v>
      </c>
    </row>
    <row r="34" spans="1:25" s="325" customFormat="1" ht="35.1" customHeight="1" outlineLevel="1" x14ac:dyDescent="0.25">
      <c r="A34" s="325" t="s">
        <v>356</v>
      </c>
      <c r="B34" s="326"/>
      <c r="C34" s="119" t="s">
        <v>410</v>
      </c>
      <c r="D34" s="541">
        <v>15.676</v>
      </c>
      <c r="E34" s="518">
        <v>16.107434370526502</v>
      </c>
      <c r="F34" s="518">
        <v>16.107000000000003</v>
      </c>
      <c r="G34" s="541">
        <v>31.731999999999999</v>
      </c>
      <c r="H34" s="541">
        <v>77.164000000000001</v>
      </c>
      <c r="I34" s="517">
        <v>-0.43100000000000271</v>
      </c>
      <c r="J34" s="518">
        <f t="shared" si="0"/>
        <v>-4.3437052649863972E-4</v>
      </c>
      <c r="K34" s="522">
        <f t="shared" si="1"/>
        <v>0.99997303291657091</v>
      </c>
      <c r="L34" s="327"/>
      <c r="M34" s="328"/>
      <c r="N34" s="119">
        <v>0</v>
      </c>
      <c r="O34" s="541">
        <v>0</v>
      </c>
      <c r="P34" s="541">
        <v>0</v>
      </c>
      <c r="Q34" s="329">
        <v>2011</v>
      </c>
      <c r="R34" s="329">
        <v>2015</v>
      </c>
      <c r="S34" s="541">
        <v>102.59399999999999</v>
      </c>
      <c r="T34" s="541">
        <v>0</v>
      </c>
      <c r="U34" s="541">
        <v>0</v>
      </c>
      <c r="V34" s="541">
        <v>0</v>
      </c>
      <c r="W34" s="541">
        <v>0</v>
      </c>
      <c r="X34" s="295" t="s">
        <v>719</v>
      </c>
      <c r="Y34" s="295" t="s">
        <v>719</v>
      </c>
    </row>
    <row r="35" spans="1:25" s="325" customFormat="1" ht="35.1" customHeight="1" outlineLevel="1" x14ac:dyDescent="0.25">
      <c r="A35" s="325" t="s">
        <v>353</v>
      </c>
      <c r="B35" s="326"/>
      <c r="C35" s="119" t="s">
        <v>657</v>
      </c>
      <c r="D35" s="541">
        <v>21.051031041649619</v>
      </c>
      <c r="E35" s="518">
        <v>17.681170000000002</v>
      </c>
      <c r="F35" s="518">
        <v>15.416326870000001</v>
      </c>
      <c r="G35" s="541">
        <v>4.4550000000000001</v>
      </c>
      <c r="H35" s="541">
        <v>4.4550000000000001</v>
      </c>
      <c r="I35" s="517">
        <v>5.6347041716496182</v>
      </c>
      <c r="J35" s="518">
        <f t="shared" si="0"/>
        <v>-2.2648431300000009</v>
      </c>
      <c r="K35" s="522">
        <f t="shared" si="1"/>
        <v>0.87190648978546104</v>
      </c>
      <c r="L35" s="327"/>
      <c r="M35" s="328"/>
      <c r="N35" s="119" t="s">
        <v>883</v>
      </c>
      <c r="O35" s="541">
        <v>0</v>
      </c>
      <c r="P35" s="541">
        <v>0</v>
      </c>
      <c r="Q35" s="329">
        <v>2013</v>
      </c>
      <c r="R35" s="329">
        <v>2016</v>
      </c>
      <c r="S35" s="541">
        <v>130.32779647813106</v>
      </c>
      <c r="T35" s="541">
        <v>0</v>
      </c>
      <c r="U35" s="541">
        <v>0</v>
      </c>
      <c r="V35" s="541">
        <v>0</v>
      </c>
      <c r="W35" s="541">
        <v>0</v>
      </c>
      <c r="X35" s="295" t="s">
        <v>540</v>
      </c>
      <c r="Y35" s="295" t="s">
        <v>540</v>
      </c>
    </row>
    <row r="36" spans="1:25" s="325" customFormat="1" ht="35.1" customHeight="1" outlineLevel="1" x14ac:dyDescent="0.25">
      <c r="A36" s="325" t="s">
        <v>353</v>
      </c>
      <c r="B36" s="326"/>
      <c r="C36" s="119" t="s">
        <v>658</v>
      </c>
      <c r="D36" s="541">
        <v>25.193000000000001</v>
      </c>
      <c r="E36" s="518">
        <v>17.429179999999999</v>
      </c>
      <c r="F36" s="518">
        <v>16.510296610000001</v>
      </c>
      <c r="G36" s="541">
        <v>0</v>
      </c>
      <c r="H36" s="541">
        <v>0</v>
      </c>
      <c r="I36" s="517">
        <v>8.6827033900000004</v>
      </c>
      <c r="J36" s="518">
        <f t="shared" si="0"/>
        <v>-0.91888338999999775</v>
      </c>
      <c r="K36" s="522">
        <f t="shared" si="1"/>
        <v>0.94727902345377135</v>
      </c>
      <c r="L36" s="327"/>
      <c r="M36" s="328"/>
      <c r="N36" s="119">
        <v>0</v>
      </c>
      <c r="O36" s="541">
        <v>0</v>
      </c>
      <c r="P36" s="541">
        <v>0</v>
      </c>
      <c r="Q36" s="329">
        <v>2015</v>
      </c>
      <c r="R36" s="329">
        <v>2017</v>
      </c>
      <c r="S36" s="541">
        <v>25.193000000000001</v>
      </c>
      <c r="T36" s="541">
        <v>0</v>
      </c>
      <c r="U36" s="541">
        <v>0</v>
      </c>
      <c r="V36" s="541">
        <v>0</v>
      </c>
      <c r="W36" s="541">
        <v>0</v>
      </c>
      <c r="X36" s="295" t="s">
        <v>545</v>
      </c>
      <c r="Y36" s="295" t="s">
        <v>545</v>
      </c>
    </row>
    <row r="37" spans="1:25" s="325" customFormat="1" ht="35.1" customHeight="1" outlineLevel="1" x14ac:dyDescent="0.25">
      <c r="A37" s="325" t="s">
        <v>353</v>
      </c>
      <c r="B37" s="326"/>
      <c r="C37" s="119" t="s">
        <v>659</v>
      </c>
      <c r="D37" s="541">
        <v>2.2971561413596864</v>
      </c>
      <c r="E37" s="518">
        <v>0</v>
      </c>
      <c r="F37" s="518">
        <v>1.82</v>
      </c>
      <c r="G37" s="541">
        <v>1.6950000000000001</v>
      </c>
      <c r="H37" s="541">
        <v>2.1659999999999999</v>
      </c>
      <c r="I37" s="517">
        <v>0.47715614135968631</v>
      </c>
      <c r="J37" s="518">
        <f t="shared" si="0"/>
        <v>1.82</v>
      </c>
      <c r="K37" s="522" t="str">
        <f t="shared" si="1"/>
        <v>&gt;100 %</v>
      </c>
      <c r="L37" s="327"/>
      <c r="M37" s="328"/>
      <c r="N37" s="119" t="s">
        <v>463</v>
      </c>
      <c r="O37" s="541">
        <v>0</v>
      </c>
      <c r="P37" s="541">
        <v>0</v>
      </c>
      <c r="Q37" s="329">
        <v>2013</v>
      </c>
      <c r="R37" s="329">
        <v>2016</v>
      </c>
      <c r="S37" s="541">
        <v>2.9674788410189752</v>
      </c>
      <c r="T37" s="541">
        <v>0</v>
      </c>
      <c r="U37" s="541">
        <v>0</v>
      </c>
      <c r="V37" s="541">
        <v>0</v>
      </c>
      <c r="W37" s="541">
        <v>0</v>
      </c>
      <c r="X37" s="295">
        <v>0</v>
      </c>
      <c r="Y37" s="295">
        <v>0</v>
      </c>
    </row>
    <row r="38" spans="1:25" s="325" customFormat="1" ht="35.1" customHeight="1" outlineLevel="1" x14ac:dyDescent="0.25">
      <c r="A38" s="325" t="s">
        <v>353</v>
      </c>
      <c r="B38" s="326"/>
      <c r="C38" s="119" t="s">
        <v>660</v>
      </c>
      <c r="D38" s="541">
        <v>42.582114322308172</v>
      </c>
      <c r="E38" s="518">
        <v>0.69523000000000001</v>
      </c>
      <c r="F38" s="518">
        <v>0</v>
      </c>
      <c r="G38" s="541">
        <v>3.9660000000000002</v>
      </c>
      <c r="H38" s="541">
        <v>3.9660000000000002</v>
      </c>
      <c r="I38" s="517">
        <v>42.582114322308172</v>
      </c>
      <c r="J38" s="518">
        <f t="shared" si="0"/>
        <v>-0.69523000000000001</v>
      </c>
      <c r="K38" s="522">
        <f t="shared" si="1"/>
        <v>0</v>
      </c>
      <c r="L38" s="327"/>
      <c r="M38" s="328"/>
      <c r="N38" s="119" t="s">
        <v>883</v>
      </c>
      <c r="O38" s="541">
        <v>0</v>
      </c>
      <c r="P38" s="541">
        <v>0</v>
      </c>
      <c r="Q38" s="329">
        <v>2015</v>
      </c>
      <c r="R38" s="329">
        <v>2019</v>
      </c>
      <c r="S38" s="541">
        <v>42.582114322308172</v>
      </c>
      <c r="T38" s="541">
        <v>0</v>
      </c>
      <c r="U38" s="541">
        <v>0</v>
      </c>
      <c r="V38" s="541">
        <v>0</v>
      </c>
      <c r="W38" s="541">
        <v>0</v>
      </c>
      <c r="X38" s="295" t="s">
        <v>540</v>
      </c>
      <c r="Y38" s="295" t="s">
        <v>540</v>
      </c>
    </row>
    <row r="39" spans="1:25" s="325" customFormat="1" ht="35.1" customHeight="1" outlineLevel="1" x14ac:dyDescent="0.25">
      <c r="A39" s="325" t="s">
        <v>353</v>
      </c>
      <c r="B39" s="326"/>
      <c r="C39" s="119" t="s">
        <v>661</v>
      </c>
      <c r="D39" s="541">
        <v>3.634394595664677</v>
      </c>
      <c r="E39" s="518">
        <v>0</v>
      </c>
      <c r="F39" s="518">
        <v>0</v>
      </c>
      <c r="G39" s="541">
        <v>2.9660000000000002</v>
      </c>
      <c r="H39" s="541">
        <v>2.9660000000000002</v>
      </c>
      <c r="I39" s="517">
        <v>3.634394595664677</v>
      </c>
      <c r="J39" s="518">
        <f t="shared" si="0"/>
        <v>0</v>
      </c>
      <c r="K39" s="522" t="str">
        <f t="shared" si="1"/>
        <v>&gt;100 %</v>
      </c>
      <c r="L39" s="327"/>
      <c r="M39" s="328"/>
      <c r="N39" s="119">
        <v>0</v>
      </c>
      <c r="O39" s="541">
        <v>0</v>
      </c>
      <c r="P39" s="541">
        <v>0</v>
      </c>
      <c r="Q39" s="329">
        <v>2015</v>
      </c>
      <c r="R39" s="329">
        <v>2015</v>
      </c>
      <c r="S39" s="541">
        <v>4.3087521724868498</v>
      </c>
      <c r="T39" s="541">
        <v>0</v>
      </c>
      <c r="U39" s="541">
        <v>0</v>
      </c>
      <c r="V39" s="541">
        <v>0</v>
      </c>
      <c r="W39" s="541">
        <v>0</v>
      </c>
      <c r="X39" s="295" t="s">
        <v>545</v>
      </c>
      <c r="Y39" s="295" t="s">
        <v>545</v>
      </c>
    </row>
    <row r="40" spans="1:25" s="325" customFormat="1" ht="35.1" customHeight="1" outlineLevel="1" x14ac:dyDescent="0.25">
      <c r="A40" s="325" t="s">
        <v>353</v>
      </c>
      <c r="B40" s="326"/>
      <c r="C40" s="119" t="s">
        <v>662</v>
      </c>
      <c r="D40" s="541">
        <v>1.6401684256949078</v>
      </c>
      <c r="E40" s="518">
        <v>0</v>
      </c>
      <c r="F40" s="518">
        <v>0</v>
      </c>
      <c r="G40" s="541">
        <v>1.2589999999999999</v>
      </c>
      <c r="H40" s="541">
        <v>1.2589999999999999</v>
      </c>
      <c r="I40" s="517">
        <v>1.6401684256949078</v>
      </c>
      <c r="J40" s="518">
        <f t="shared" si="0"/>
        <v>0</v>
      </c>
      <c r="K40" s="522" t="str">
        <f t="shared" si="1"/>
        <v>&gt;100 %</v>
      </c>
      <c r="L40" s="327"/>
      <c r="M40" s="328"/>
      <c r="N40" s="119">
        <v>0</v>
      </c>
      <c r="O40" s="541">
        <v>0</v>
      </c>
      <c r="P40" s="541">
        <v>0</v>
      </c>
      <c r="Q40" s="329">
        <v>2015</v>
      </c>
      <c r="R40" s="329">
        <v>2015</v>
      </c>
      <c r="S40" s="541">
        <v>1.8682153929464931</v>
      </c>
      <c r="T40" s="541">
        <v>0</v>
      </c>
      <c r="U40" s="541">
        <v>0</v>
      </c>
      <c r="V40" s="541">
        <v>0</v>
      </c>
      <c r="W40" s="541">
        <v>0</v>
      </c>
      <c r="X40" s="295" t="s">
        <v>545</v>
      </c>
      <c r="Y40" s="295" t="s">
        <v>545</v>
      </c>
    </row>
    <row r="41" spans="1:25" s="325" customFormat="1" ht="35.1" customHeight="1" outlineLevel="1" x14ac:dyDescent="0.25">
      <c r="A41" s="325" t="s">
        <v>353</v>
      </c>
      <c r="B41" s="326"/>
      <c r="C41" s="119" t="s">
        <v>663</v>
      </c>
      <c r="D41" s="541">
        <v>5.4290000000000003</v>
      </c>
      <c r="E41" s="518">
        <v>0</v>
      </c>
      <c r="F41" s="518">
        <v>2.97733194</v>
      </c>
      <c r="G41" s="541">
        <v>4.992</v>
      </c>
      <c r="H41" s="541">
        <v>4.992</v>
      </c>
      <c r="I41" s="517">
        <v>2.4516680600000003</v>
      </c>
      <c r="J41" s="518">
        <f t="shared" si="0"/>
        <v>2.97733194</v>
      </c>
      <c r="K41" s="522" t="str">
        <f t="shared" si="1"/>
        <v>&gt;100 %</v>
      </c>
      <c r="L41" s="327"/>
      <c r="M41" s="328"/>
      <c r="N41" s="119" t="s">
        <v>463</v>
      </c>
      <c r="O41" s="541">
        <v>0</v>
      </c>
      <c r="P41" s="541">
        <v>0</v>
      </c>
      <c r="Q41" s="329">
        <v>2015</v>
      </c>
      <c r="R41" s="329">
        <v>2015</v>
      </c>
      <c r="S41" s="541">
        <v>6.4436808710535169</v>
      </c>
      <c r="T41" s="541">
        <v>0</v>
      </c>
      <c r="U41" s="541">
        <v>0</v>
      </c>
      <c r="V41" s="541">
        <v>0</v>
      </c>
      <c r="W41" s="541">
        <v>0</v>
      </c>
      <c r="X41" s="295" t="s">
        <v>545</v>
      </c>
      <c r="Y41" s="295" t="s">
        <v>545</v>
      </c>
    </row>
    <row r="42" spans="1:25" s="325" customFormat="1" ht="35.1" customHeight="1" outlineLevel="1" x14ac:dyDescent="0.25">
      <c r="A42" s="325" t="s">
        <v>353</v>
      </c>
      <c r="B42" s="326"/>
      <c r="C42" s="119" t="s">
        <v>665</v>
      </c>
      <c r="D42" s="541">
        <v>8.8089219169233441</v>
      </c>
      <c r="E42" s="518">
        <v>0</v>
      </c>
      <c r="F42" s="518">
        <v>0</v>
      </c>
      <c r="G42" s="541">
        <v>7.1150000000000002</v>
      </c>
      <c r="H42" s="541">
        <v>7.1150000000000002</v>
      </c>
      <c r="I42" s="517">
        <v>8.8089219169233441</v>
      </c>
      <c r="J42" s="518">
        <f t="shared" si="0"/>
        <v>0</v>
      </c>
      <c r="K42" s="522" t="str">
        <f t="shared" si="1"/>
        <v>&gt;100 %</v>
      </c>
      <c r="L42" s="327"/>
      <c r="M42" s="328"/>
      <c r="N42" s="119">
        <v>0</v>
      </c>
      <c r="O42" s="541">
        <v>0</v>
      </c>
      <c r="P42" s="541">
        <v>0</v>
      </c>
      <c r="Q42" s="329">
        <v>2015</v>
      </c>
      <c r="R42" s="329">
        <v>2015</v>
      </c>
      <c r="S42" s="541">
        <v>8.8088999999999995</v>
      </c>
      <c r="T42" s="541">
        <v>0</v>
      </c>
      <c r="U42" s="541">
        <v>0</v>
      </c>
      <c r="V42" s="541">
        <v>0</v>
      </c>
      <c r="W42" s="541">
        <v>0</v>
      </c>
      <c r="X42" s="295" t="s">
        <v>545</v>
      </c>
      <c r="Y42" s="295" t="s">
        <v>545</v>
      </c>
    </row>
    <row r="43" spans="1:25" s="325" customFormat="1" ht="35.1" customHeight="1" outlineLevel="1" x14ac:dyDescent="0.25">
      <c r="A43" s="325" t="s">
        <v>353</v>
      </c>
      <c r="B43" s="326"/>
      <c r="C43" s="119" t="s">
        <v>666</v>
      </c>
      <c r="D43" s="541">
        <v>51.939735498121692</v>
      </c>
      <c r="E43" s="518">
        <v>0.48620000000000002</v>
      </c>
      <c r="F43" s="518">
        <v>0</v>
      </c>
      <c r="G43" s="541">
        <v>0</v>
      </c>
      <c r="H43" s="541">
        <v>0</v>
      </c>
      <c r="I43" s="517">
        <v>51.939735498121692</v>
      </c>
      <c r="J43" s="518">
        <f t="shared" si="0"/>
        <v>-0.48620000000000002</v>
      </c>
      <c r="K43" s="522">
        <f t="shared" si="1"/>
        <v>0</v>
      </c>
      <c r="L43" s="327"/>
      <c r="M43" s="328"/>
      <c r="N43" s="119" t="s">
        <v>883</v>
      </c>
      <c r="O43" s="541">
        <v>0</v>
      </c>
      <c r="P43" s="541">
        <v>0</v>
      </c>
      <c r="Q43" s="329">
        <v>2015</v>
      </c>
      <c r="R43" s="329">
        <v>2016</v>
      </c>
      <c r="S43" s="541">
        <v>69.955977885551917</v>
      </c>
      <c r="T43" s="541">
        <v>0</v>
      </c>
      <c r="U43" s="541">
        <v>0</v>
      </c>
      <c r="V43" s="541">
        <v>0</v>
      </c>
      <c r="W43" s="541">
        <v>0</v>
      </c>
      <c r="X43" s="295" t="s">
        <v>545</v>
      </c>
      <c r="Y43" s="295" t="s">
        <v>545</v>
      </c>
    </row>
    <row r="44" spans="1:25" s="325" customFormat="1" ht="35.1" customHeight="1" outlineLevel="1" x14ac:dyDescent="0.25">
      <c r="A44" s="325" t="s">
        <v>353</v>
      </c>
      <c r="B44" s="326"/>
      <c r="C44" s="119" t="s">
        <v>667</v>
      </c>
      <c r="D44" s="541">
        <v>26.440678586550305</v>
      </c>
      <c r="E44" s="518">
        <v>0.68149999999999999</v>
      </c>
      <c r="F44" s="518">
        <v>0</v>
      </c>
      <c r="G44" s="541">
        <v>0</v>
      </c>
      <c r="H44" s="541">
        <v>0</v>
      </c>
      <c r="I44" s="517">
        <v>26.440678586550305</v>
      </c>
      <c r="J44" s="518">
        <f t="shared" si="0"/>
        <v>-0.68149999999999999</v>
      </c>
      <c r="K44" s="522">
        <f t="shared" si="1"/>
        <v>0</v>
      </c>
      <c r="L44" s="327"/>
      <c r="M44" s="328"/>
      <c r="N44" s="119" t="s">
        <v>883</v>
      </c>
      <c r="O44" s="541">
        <v>0</v>
      </c>
      <c r="P44" s="541">
        <v>0</v>
      </c>
      <c r="Q44" s="329">
        <v>2014</v>
      </c>
      <c r="R44" s="329">
        <v>2015</v>
      </c>
      <c r="S44" s="541">
        <v>33.737053560520778</v>
      </c>
      <c r="T44" s="541">
        <v>0</v>
      </c>
      <c r="U44" s="541">
        <v>0</v>
      </c>
      <c r="V44" s="541">
        <v>0</v>
      </c>
      <c r="W44" s="541">
        <v>0</v>
      </c>
      <c r="X44" s="295" t="s">
        <v>545</v>
      </c>
      <c r="Y44" s="295" t="s">
        <v>545</v>
      </c>
    </row>
    <row r="45" spans="1:25" s="325" customFormat="1" ht="35.1" customHeight="1" outlineLevel="1" x14ac:dyDescent="0.25">
      <c r="A45" s="325" t="s">
        <v>353</v>
      </c>
      <c r="B45" s="326"/>
      <c r="C45" s="119" t="s">
        <v>668</v>
      </c>
      <c r="D45" s="541">
        <v>21.686999999999998</v>
      </c>
      <c r="E45" s="518">
        <v>0</v>
      </c>
      <c r="F45" s="518">
        <v>0</v>
      </c>
      <c r="G45" s="541">
        <v>19.192</v>
      </c>
      <c r="H45" s="541">
        <v>21.244</v>
      </c>
      <c r="I45" s="517">
        <v>21.686999999999998</v>
      </c>
      <c r="J45" s="518">
        <f t="shared" si="0"/>
        <v>0</v>
      </c>
      <c r="K45" s="522" t="str">
        <f t="shared" si="1"/>
        <v>&gt;100 %</v>
      </c>
      <c r="L45" s="327"/>
      <c r="M45" s="328"/>
      <c r="N45" s="119">
        <v>0</v>
      </c>
      <c r="O45" s="541">
        <v>0</v>
      </c>
      <c r="P45" s="541">
        <v>0</v>
      </c>
      <c r="Q45" s="329">
        <v>2014</v>
      </c>
      <c r="R45" s="329">
        <v>2015</v>
      </c>
      <c r="S45" s="541">
        <v>24.105999999999998</v>
      </c>
      <c r="T45" s="541">
        <v>0</v>
      </c>
      <c r="U45" s="541">
        <v>0</v>
      </c>
      <c r="V45" s="541">
        <v>0</v>
      </c>
      <c r="W45" s="541">
        <v>0</v>
      </c>
      <c r="X45" s="295" t="s">
        <v>540</v>
      </c>
      <c r="Y45" s="295" t="s">
        <v>540</v>
      </c>
    </row>
    <row r="46" spans="1:25" s="325" customFormat="1" ht="35.1" customHeight="1" outlineLevel="1" x14ac:dyDescent="0.25">
      <c r="A46" s="325" t="s">
        <v>353</v>
      </c>
      <c r="B46" s="326"/>
      <c r="C46" s="119" t="s">
        <v>669</v>
      </c>
      <c r="D46" s="541">
        <v>25.818399999999997</v>
      </c>
      <c r="E46" s="518">
        <v>9.5770999999999995E-2</v>
      </c>
      <c r="F46" s="518">
        <v>0</v>
      </c>
      <c r="G46" s="541">
        <v>0.38</v>
      </c>
      <c r="H46" s="541">
        <v>0</v>
      </c>
      <c r="I46" s="517">
        <v>25.818399999999997</v>
      </c>
      <c r="J46" s="518">
        <f t="shared" si="0"/>
        <v>-9.5770999999999995E-2</v>
      </c>
      <c r="K46" s="522">
        <f t="shared" si="1"/>
        <v>0</v>
      </c>
      <c r="L46" s="327"/>
      <c r="M46" s="328"/>
      <c r="N46" s="119" t="s">
        <v>883</v>
      </c>
      <c r="O46" s="541">
        <v>0</v>
      </c>
      <c r="P46" s="541">
        <v>0</v>
      </c>
      <c r="Q46" s="329">
        <v>2015</v>
      </c>
      <c r="R46" s="329">
        <v>2020</v>
      </c>
      <c r="S46" s="541">
        <v>25.818000000000001</v>
      </c>
      <c r="T46" s="541">
        <v>0</v>
      </c>
      <c r="U46" s="541">
        <v>0</v>
      </c>
      <c r="V46" s="541">
        <v>0</v>
      </c>
      <c r="W46" s="541">
        <v>0</v>
      </c>
      <c r="X46" s="295">
        <v>0</v>
      </c>
      <c r="Y46" s="295">
        <v>0</v>
      </c>
    </row>
    <row r="47" spans="1:25" s="325" customFormat="1" ht="35.1" customHeight="1" outlineLevel="1" x14ac:dyDescent="0.25">
      <c r="A47" s="325" t="s">
        <v>353</v>
      </c>
      <c r="B47" s="326"/>
      <c r="C47" s="119" t="s">
        <v>670</v>
      </c>
      <c r="D47" s="541">
        <v>26.113399999999999</v>
      </c>
      <c r="E47" s="518">
        <v>9.5699999999999993E-2</v>
      </c>
      <c r="F47" s="518">
        <v>0</v>
      </c>
      <c r="G47" s="541">
        <v>0</v>
      </c>
      <c r="H47" s="541">
        <v>0</v>
      </c>
      <c r="I47" s="517">
        <v>26.113399999999999</v>
      </c>
      <c r="J47" s="518">
        <f t="shared" si="0"/>
        <v>-9.5699999999999993E-2</v>
      </c>
      <c r="K47" s="522">
        <f t="shared" si="1"/>
        <v>0</v>
      </c>
      <c r="L47" s="327"/>
      <c r="M47" s="328"/>
      <c r="N47" s="119" t="s">
        <v>883</v>
      </c>
      <c r="O47" s="541">
        <v>0</v>
      </c>
      <c r="P47" s="541">
        <v>0</v>
      </c>
      <c r="Q47" s="329">
        <v>2015</v>
      </c>
      <c r="R47" s="329">
        <v>2019</v>
      </c>
      <c r="S47" s="541">
        <v>26.113</v>
      </c>
      <c r="T47" s="541">
        <v>0</v>
      </c>
      <c r="U47" s="541">
        <v>0</v>
      </c>
      <c r="V47" s="541">
        <v>0</v>
      </c>
      <c r="W47" s="541">
        <v>0</v>
      </c>
      <c r="X47" s="295" t="s">
        <v>545</v>
      </c>
      <c r="Y47" s="295" t="s">
        <v>545</v>
      </c>
    </row>
    <row r="48" spans="1:25" s="325" customFormat="1" ht="35.1" customHeight="1" outlineLevel="1" x14ac:dyDescent="0.25">
      <c r="A48" s="325" t="s">
        <v>353</v>
      </c>
      <c r="B48" s="326"/>
      <c r="C48" s="119" t="s">
        <v>671</v>
      </c>
      <c r="D48" s="541">
        <v>3.1147153497535998</v>
      </c>
      <c r="E48" s="518">
        <v>0</v>
      </c>
      <c r="F48" s="518">
        <v>0</v>
      </c>
      <c r="G48" s="541">
        <v>1.0169999999999999</v>
      </c>
      <c r="H48" s="541">
        <v>1.0169999999999999</v>
      </c>
      <c r="I48" s="517">
        <v>3.1147153497535998</v>
      </c>
      <c r="J48" s="518">
        <f t="shared" si="0"/>
        <v>0</v>
      </c>
      <c r="K48" s="522" t="str">
        <f t="shared" si="1"/>
        <v>&gt;100 %</v>
      </c>
      <c r="L48" s="327"/>
      <c r="M48" s="328"/>
      <c r="N48" s="119">
        <v>0</v>
      </c>
      <c r="O48" s="541">
        <v>0</v>
      </c>
      <c r="P48" s="541">
        <v>0</v>
      </c>
      <c r="Q48" s="329">
        <v>2015</v>
      </c>
      <c r="R48" s="329">
        <v>2015</v>
      </c>
      <c r="S48" s="541">
        <v>4.0490389934585354</v>
      </c>
      <c r="T48" s="541">
        <v>0</v>
      </c>
      <c r="U48" s="541">
        <v>0</v>
      </c>
      <c r="V48" s="541">
        <v>0</v>
      </c>
      <c r="W48" s="541">
        <v>0</v>
      </c>
      <c r="X48" s="295" t="s">
        <v>545</v>
      </c>
      <c r="Y48" s="295" t="s">
        <v>545</v>
      </c>
    </row>
    <row r="49" spans="1:25" s="325" customFormat="1" ht="35.1" customHeight="1" outlineLevel="1" x14ac:dyDescent="0.25">
      <c r="A49" s="325" t="s">
        <v>353</v>
      </c>
      <c r="B49" s="326"/>
      <c r="C49" s="119" t="s">
        <v>672</v>
      </c>
      <c r="D49" s="541">
        <v>7.1504597311074924</v>
      </c>
      <c r="E49" s="518">
        <v>0</v>
      </c>
      <c r="F49" s="518">
        <v>0</v>
      </c>
      <c r="G49" s="541">
        <v>4.6749999999999998</v>
      </c>
      <c r="H49" s="541">
        <v>4.6749999999999998</v>
      </c>
      <c r="I49" s="517">
        <v>7.1504597311074924</v>
      </c>
      <c r="J49" s="518">
        <f t="shared" si="0"/>
        <v>0</v>
      </c>
      <c r="K49" s="522" t="str">
        <f t="shared" si="1"/>
        <v>&gt;100 %</v>
      </c>
      <c r="L49" s="327"/>
      <c r="M49" s="328"/>
      <c r="N49" s="119">
        <v>0</v>
      </c>
      <c r="O49" s="541">
        <v>0</v>
      </c>
      <c r="P49" s="541">
        <v>0</v>
      </c>
      <c r="Q49" s="329">
        <v>2015</v>
      </c>
      <c r="R49" s="329">
        <v>2015</v>
      </c>
      <c r="S49" s="541">
        <v>9.6120204976533206</v>
      </c>
      <c r="T49" s="541">
        <v>0</v>
      </c>
      <c r="U49" s="541">
        <v>0</v>
      </c>
      <c r="V49" s="541">
        <v>0</v>
      </c>
      <c r="W49" s="541">
        <v>0</v>
      </c>
      <c r="X49" s="295" t="s">
        <v>545</v>
      </c>
      <c r="Y49" s="295" t="s">
        <v>545</v>
      </c>
    </row>
    <row r="50" spans="1:25" s="325" customFormat="1" ht="35.1" customHeight="1" outlineLevel="1" x14ac:dyDescent="0.25">
      <c r="A50" s="325" t="s">
        <v>353</v>
      </c>
      <c r="B50" s="326"/>
      <c r="C50" s="119" t="s">
        <v>673</v>
      </c>
      <c r="D50" s="541">
        <v>44.426112159563196</v>
      </c>
      <c r="E50" s="518">
        <v>4.5540000000000003</v>
      </c>
      <c r="F50" s="518">
        <v>4.5540000000000003</v>
      </c>
      <c r="G50" s="541">
        <v>0</v>
      </c>
      <c r="H50" s="541">
        <v>0</v>
      </c>
      <c r="I50" s="517">
        <v>39.872112159563194</v>
      </c>
      <c r="J50" s="518">
        <f t="shared" si="0"/>
        <v>0</v>
      </c>
      <c r="K50" s="522">
        <f t="shared" si="1"/>
        <v>1</v>
      </c>
      <c r="L50" s="327"/>
      <c r="M50" s="328"/>
      <c r="N50" s="119">
        <v>0</v>
      </c>
      <c r="O50" s="541">
        <v>0</v>
      </c>
      <c r="P50" s="541">
        <v>0</v>
      </c>
      <c r="Q50" s="329">
        <v>2014</v>
      </c>
      <c r="R50" s="329">
        <v>2020</v>
      </c>
      <c r="S50" s="541">
        <v>44.426112159563196</v>
      </c>
      <c r="T50" s="541">
        <v>0</v>
      </c>
      <c r="U50" s="541">
        <v>0</v>
      </c>
      <c r="V50" s="541">
        <v>0</v>
      </c>
      <c r="W50" s="541">
        <v>0</v>
      </c>
      <c r="X50" s="295">
        <v>0</v>
      </c>
      <c r="Y50" s="295">
        <v>0</v>
      </c>
    </row>
    <row r="51" spans="1:25" s="325" customFormat="1" ht="35.1" customHeight="1" outlineLevel="1" x14ac:dyDescent="0.25">
      <c r="A51" s="325" t="s">
        <v>353</v>
      </c>
      <c r="B51" s="326"/>
      <c r="C51" s="119" t="s">
        <v>664</v>
      </c>
      <c r="D51" s="541">
        <v>0</v>
      </c>
      <c r="E51" s="518">
        <v>0</v>
      </c>
      <c r="F51" s="518">
        <v>0</v>
      </c>
      <c r="G51" s="541">
        <v>0</v>
      </c>
      <c r="H51" s="541">
        <v>1.861</v>
      </c>
      <c r="I51" s="517" t="s">
        <v>760</v>
      </c>
      <c r="J51" s="518">
        <f t="shared" si="0"/>
        <v>0</v>
      </c>
      <c r="K51" s="522" t="str">
        <f t="shared" si="1"/>
        <v>&gt;100 %</v>
      </c>
      <c r="L51" s="327"/>
      <c r="M51" s="328"/>
      <c r="N51" s="119">
        <v>0</v>
      </c>
      <c r="O51" s="541">
        <v>0</v>
      </c>
      <c r="P51" s="541">
        <v>0</v>
      </c>
      <c r="Q51" s="329">
        <v>2013</v>
      </c>
      <c r="R51" s="329">
        <v>2015</v>
      </c>
      <c r="S51" s="541">
        <v>0</v>
      </c>
      <c r="T51" s="541">
        <v>0</v>
      </c>
      <c r="U51" s="541">
        <v>0</v>
      </c>
      <c r="V51" s="541">
        <v>0</v>
      </c>
      <c r="W51" s="541">
        <v>0</v>
      </c>
      <c r="X51" s="295" t="s">
        <v>475</v>
      </c>
      <c r="Y51" s="295" t="s">
        <v>475</v>
      </c>
    </row>
    <row r="52" spans="1:25" s="325" customFormat="1" ht="35.1" customHeight="1" outlineLevel="1" x14ac:dyDescent="0.25">
      <c r="A52" s="325" t="s">
        <v>356</v>
      </c>
      <c r="B52" s="326"/>
      <c r="C52" s="119" t="s">
        <v>1011</v>
      </c>
      <c r="D52" s="541">
        <v>4.3109999999999999</v>
      </c>
      <c r="E52" s="518">
        <v>4.3105399999999996</v>
      </c>
      <c r="F52" s="518">
        <v>2.7640000000000002</v>
      </c>
      <c r="G52" s="541">
        <v>2.9400000000000004</v>
      </c>
      <c r="H52" s="541">
        <v>2.7910000000000004</v>
      </c>
      <c r="I52" s="517">
        <v>1.5469999999999997</v>
      </c>
      <c r="J52" s="518">
        <f t="shared" si="0"/>
        <v>-1.5465399999999994</v>
      </c>
      <c r="K52" s="522">
        <f t="shared" si="1"/>
        <v>0.6412189656052375</v>
      </c>
      <c r="L52" s="327"/>
      <c r="M52" s="328"/>
      <c r="N52" s="119" t="s">
        <v>883</v>
      </c>
      <c r="O52" s="541">
        <v>0</v>
      </c>
      <c r="P52" s="541">
        <v>0</v>
      </c>
      <c r="Q52" s="329">
        <v>2014</v>
      </c>
      <c r="R52" s="329">
        <v>2015</v>
      </c>
      <c r="S52" s="541">
        <v>4.3109999999999999</v>
      </c>
      <c r="T52" s="541">
        <v>0</v>
      </c>
      <c r="U52" s="541">
        <v>0</v>
      </c>
      <c r="V52" s="541">
        <v>0</v>
      </c>
      <c r="W52" s="541">
        <v>0</v>
      </c>
      <c r="X52" s="295" t="s">
        <v>719</v>
      </c>
      <c r="Y52" s="295" t="s">
        <v>719</v>
      </c>
    </row>
    <row r="53" spans="1:25" s="325" customFormat="1" ht="35.1" customHeight="1" outlineLevel="1" x14ac:dyDescent="0.25">
      <c r="A53" s="325" t="s">
        <v>353</v>
      </c>
      <c r="B53" s="326"/>
      <c r="C53" s="119" t="s">
        <v>869</v>
      </c>
      <c r="D53" s="541">
        <v>173.35379999999998</v>
      </c>
      <c r="E53" s="518">
        <v>38.904980000000002</v>
      </c>
      <c r="F53" s="518">
        <v>41.012527769999998</v>
      </c>
      <c r="G53" s="541">
        <v>17.451000000000001</v>
      </c>
      <c r="H53" s="541">
        <v>53.65</v>
      </c>
      <c r="I53" s="517">
        <v>132.34127222999999</v>
      </c>
      <c r="J53" s="518">
        <f t="shared" si="0"/>
        <v>2.1075477699999965</v>
      </c>
      <c r="K53" s="522">
        <f t="shared" si="1"/>
        <v>1.0541716708246605</v>
      </c>
      <c r="L53" s="327"/>
      <c r="M53" s="328"/>
      <c r="N53" s="119">
        <v>0</v>
      </c>
      <c r="O53" s="541">
        <v>0</v>
      </c>
      <c r="P53" s="541">
        <v>0</v>
      </c>
      <c r="Q53" s="329">
        <v>2015</v>
      </c>
      <c r="R53" s="329">
        <v>2017</v>
      </c>
      <c r="S53" s="541">
        <v>215.09643333999998</v>
      </c>
      <c r="T53" s="541">
        <v>0</v>
      </c>
      <c r="U53" s="541">
        <v>0</v>
      </c>
      <c r="V53" s="541">
        <v>0</v>
      </c>
      <c r="W53" s="541">
        <v>0</v>
      </c>
      <c r="X53" s="295">
        <v>0</v>
      </c>
      <c r="Y53" s="295">
        <v>0</v>
      </c>
    </row>
    <row r="54" spans="1:25" s="94" customFormat="1" ht="33" customHeight="1" x14ac:dyDescent="0.3">
      <c r="A54" s="294" t="s">
        <v>451</v>
      </c>
      <c r="B54" s="528">
        <v>1.3</v>
      </c>
      <c r="C54" s="539" t="s">
        <v>126</v>
      </c>
      <c r="D54" s="519">
        <v>73.043978218700161</v>
      </c>
      <c r="E54" s="518">
        <v>37.53914082</v>
      </c>
      <c r="F54" s="518">
        <v>37.944458238883541</v>
      </c>
      <c r="G54" s="519">
        <v>5.2317508999999998</v>
      </c>
      <c r="H54" s="519">
        <v>4.8631456899999996</v>
      </c>
      <c r="I54" s="517">
        <v>35.09951997981662</v>
      </c>
      <c r="J54" s="518">
        <f t="shared" si="0"/>
        <v>0.40531741888354134</v>
      </c>
      <c r="K54" s="522">
        <f t="shared" si="1"/>
        <v>1.0107971948752645</v>
      </c>
      <c r="L54" s="529"/>
      <c r="M54" s="530"/>
      <c r="N54" s="540"/>
      <c r="O54" s="519">
        <v>0</v>
      </c>
      <c r="P54" s="519">
        <v>0</v>
      </c>
      <c r="Q54" s="533"/>
      <c r="R54" s="533"/>
      <c r="S54" s="519">
        <v>115.70506814050731</v>
      </c>
      <c r="T54" s="519">
        <v>0</v>
      </c>
      <c r="U54" s="519">
        <v>0</v>
      </c>
      <c r="V54" s="519">
        <v>0</v>
      </c>
      <c r="W54" s="519">
        <v>0</v>
      </c>
      <c r="X54" s="297"/>
      <c r="Y54" s="297"/>
    </row>
    <row r="55" spans="1:25" s="325" customFormat="1" ht="35.1" customHeight="1" outlineLevel="1" x14ac:dyDescent="0.25">
      <c r="A55" s="325" t="s">
        <v>355</v>
      </c>
      <c r="B55" s="326"/>
      <c r="C55" s="119" t="s">
        <v>674</v>
      </c>
      <c r="D55" s="541">
        <v>3.64624301870017</v>
      </c>
      <c r="E55" s="518">
        <v>0</v>
      </c>
      <c r="F55" s="518">
        <v>0.26732018000000002</v>
      </c>
      <c r="G55" s="541">
        <v>0.36860521000000002</v>
      </c>
      <c r="H55" s="541">
        <v>0</v>
      </c>
      <c r="I55" s="517">
        <v>3.37892283870017</v>
      </c>
      <c r="J55" s="518">
        <f t="shared" si="0"/>
        <v>0.26732018000000002</v>
      </c>
      <c r="K55" s="522" t="str">
        <f t="shared" si="1"/>
        <v>&gt;100 %</v>
      </c>
      <c r="L55" s="327"/>
      <c r="M55" s="328"/>
      <c r="N55" s="119" t="s">
        <v>795</v>
      </c>
      <c r="O55" s="541">
        <v>0</v>
      </c>
      <c r="P55" s="541">
        <v>0</v>
      </c>
      <c r="Q55" s="329">
        <v>2015</v>
      </c>
      <c r="R55" s="329">
        <v>2015</v>
      </c>
      <c r="S55" s="541">
        <v>4.2550427787001706</v>
      </c>
      <c r="T55" s="541">
        <v>0</v>
      </c>
      <c r="U55" s="541">
        <v>0</v>
      </c>
      <c r="V55" s="541">
        <v>0</v>
      </c>
      <c r="W55" s="541">
        <v>0</v>
      </c>
      <c r="X55" s="295" t="s">
        <v>788</v>
      </c>
      <c r="Y55" s="295" t="s">
        <v>788</v>
      </c>
    </row>
    <row r="56" spans="1:25" s="325" customFormat="1" ht="35.1" customHeight="1" outlineLevel="1" x14ac:dyDescent="0.25">
      <c r="A56" s="325" t="s">
        <v>355</v>
      </c>
      <c r="B56" s="326"/>
      <c r="C56" s="119" t="s">
        <v>791</v>
      </c>
      <c r="D56" s="541">
        <v>3.6599352000000014</v>
      </c>
      <c r="E56" s="518">
        <v>2.7212931899999999</v>
      </c>
      <c r="F56" s="518">
        <v>2.859290428883543</v>
      </c>
      <c r="G56" s="541">
        <v>3.3697869499999999</v>
      </c>
      <c r="H56" s="541">
        <v>3.3697869499999999</v>
      </c>
      <c r="I56" s="517">
        <v>0.80064477111645838</v>
      </c>
      <c r="J56" s="518">
        <f t="shared" si="0"/>
        <v>0.13799723888354309</v>
      </c>
      <c r="K56" s="522">
        <f t="shared" si="1"/>
        <v>1.050710169485098</v>
      </c>
      <c r="L56" s="327"/>
      <c r="M56" s="328"/>
      <c r="N56" s="119">
        <v>0</v>
      </c>
      <c r="O56" s="541">
        <v>0</v>
      </c>
      <c r="P56" s="541">
        <v>0</v>
      </c>
      <c r="Q56" s="329">
        <v>2013</v>
      </c>
      <c r="R56" s="329">
        <v>2015</v>
      </c>
      <c r="S56" s="541">
        <v>19.382089999999998</v>
      </c>
      <c r="T56" s="541">
        <v>0</v>
      </c>
      <c r="U56" s="541">
        <v>0</v>
      </c>
      <c r="V56" s="541">
        <v>0</v>
      </c>
      <c r="W56" s="541">
        <v>0</v>
      </c>
      <c r="X56" s="295" t="s">
        <v>981</v>
      </c>
      <c r="Y56" s="295" t="s">
        <v>981</v>
      </c>
    </row>
    <row r="57" spans="1:25" s="325" customFormat="1" ht="35.1" customHeight="1" outlineLevel="1" x14ac:dyDescent="0.25">
      <c r="A57" s="325" t="s">
        <v>355</v>
      </c>
      <c r="B57" s="326"/>
      <c r="C57" s="119" t="s">
        <v>1012</v>
      </c>
      <c r="D57" s="541">
        <v>0</v>
      </c>
      <c r="E57" s="518">
        <v>0</v>
      </c>
      <c r="F57" s="518">
        <v>0</v>
      </c>
      <c r="G57" s="541">
        <v>1.4933587399999999</v>
      </c>
      <c r="H57" s="541">
        <v>1.4933587400000001</v>
      </c>
      <c r="I57" s="517" t="s">
        <v>760</v>
      </c>
      <c r="J57" s="518">
        <f t="shared" si="0"/>
        <v>0</v>
      </c>
      <c r="K57" s="522" t="str">
        <f t="shared" si="1"/>
        <v>&gt;100 %</v>
      </c>
      <c r="L57" s="327"/>
      <c r="M57" s="328"/>
      <c r="N57" s="119">
        <v>0</v>
      </c>
      <c r="O57" s="541">
        <v>0</v>
      </c>
      <c r="P57" s="541">
        <v>0</v>
      </c>
      <c r="Q57" s="329">
        <v>0</v>
      </c>
      <c r="R57" s="329">
        <v>0</v>
      </c>
      <c r="S57" s="541">
        <v>0</v>
      </c>
      <c r="T57" s="541">
        <v>0</v>
      </c>
      <c r="U57" s="541">
        <v>0</v>
      </c>
      <c r="V57" s="541">
        <v>0</v>
      </c>
      <c r="W57" s="541">
        <v>0</v>
      </c>
      <c r="X57" s="295" t="s">
        <v>872</v>
      </c>
      <c r="Y57" s="295" t="s">
        <v>872</v>
      </c>
    </row>
    <row r="58" spans="1:25" s="325" customFormat="1" ht="35.1" customHeight="1" outlineLevel="1" x14ac:dyDescent="0.25">
      <c r="A58" s="325" t="s">
        <v>353</v>
      </c>
      <c r="B58" s="326"/>
      <c r="C58" s="119" t="s">
        <v>676</v>
      </c>
      <c r="D58" s="541">
        <v>65.737799999999993</v>
      </c>
      <c r="E58" s="518">
        <v>34.817847630000003</v>
      </c>
      <c r="F58" s="518">
        <v>34.817847630000003</v>
      </c>
      <c r="G58" s="541">
        <v>0</v>
      </c>
      <c r="H58" s="541">
        <v>0</v>
      </c>
      <c r="I58" s="517">
        <v>30.91995236999999</v>
      </c>
      <c r="J58" s="518">
        <f t="shared" si="0"/>
        <v>0</v>
      </c>
      <c r="K58" s="522">
        <f t="shared" si="1"/>
        <v>1</v>
      </c>
      <c r="L58" s="327"/>
      <c r="M58" s="328"/>
      <c r="N58" s="119">
        <v>0</v>
      </c>
      <c r="O58" s="541">
        <v>0</v>
      </c>
      <c r="P58" s="541">
        <v>0</v>
      </c>
      <c r="Q58" s="329">
        <v>2015</v>
      </c>
      <c r="R58" s="329">
        <v>2020</v>
      </c>
      <c r="S58" s="541">
        <v>92.06793536180713</v>
      </c>
      <c r="T58" s="541">
        <v>0</v>
      </c>
      <c r="U58" s="541">
        <v>0</v>
      </c>
      <c r="V58" s="541">
        <v>0</v>
      </c>
      <c r="W58" s="541">
        <v>0</v>
      </c>
      <c r="X58" s="295">
        <v>0</v>
      </c>
      <c r="Y58" s="295">
        <v>0</v>
      </c>
    </row>
    <row r="59" spans="1:25" s="94" customFormat="1" ht="31.5" x14ac:dyDescent="0.3">
      <c r="A59" s="294" t="s">
        <v>452</v>
      </c>
      <c r="B59" s="528">
        <v>1.4</v>
      </c>
      <c r="C59" s="539" t="s">
        <v>350</v>
      </c>
      <c r="D59" s="519">
        <v>0</v>
      </c>
      <c r="E59" s="518">
        <v>0</v>
      </c>
      <c r="F59" s="518">
        <v>0</v>
      </c>
      <c r="G59" s="519">
        <v>0</v>
      </c>
      <c r="H59" s="519">
        <v>0</v>
      </c>
      <c r="I59" s="517" t="s">
        <v>760</v>
      </c>
      <c r="J59" s="518">
        <f t="shared" si="0"/>
        <v>0</v>
      </c>
      <c r="K59" s="522" t="str">
        <f t="shared" si="1"/>
        <v>&gt;100 %</v>
      </c>
      <c r="L59" s="529"/>
      <c r="M59" s="530"/>
      <c r="N59" s="540"/>
      <c r="O59" s="519">
        <v>0</v>
      </c>
      <c r="P59" s="519">
        <v>0</v>
      </c>
      <c r="Q59" s="533"/>
      <c r="R59" s="533"/>
      <c r="S59" s="519">
        <v>0</v>
      </c>
      <c r="T59" s="519">
        <v>0</v>
      </c>
      <c r="U59" s="519">
        <v>0</v>
      </c>
      <c r="V59" s="519">
        <v>0</v>
      </c>
      <c r="W59" s="519">
        <v>0</v>
      </c>
      <c r="X59" s="297"/>
      <c r="Y59" s="297"/>
    </row>
    <row r="60" spans="1:25" s="94" customFormat="1" ht="30.75" customHeight="1" x14ac:dyDescent="0.3">
      <c r="A60" s="294" t="s">
        <v>453</v>
      </c>
      <c r="B60" s="528">
        <v>1.5</v>
      </c>
      <c r="C60" s="539" t="s">
        <v>351</v>
      </c>
      <c r="D60" s="519">
        <v>2988.3396298642892</v>
      </c>
      <c r="E60" s="518">
        <v>1075.8039237007479</v>
      </c>
      <c r="F60" s="518">
        <v>1017.7096158192412</v>
      </c>
      <c r="G60" s="519">
        <v>597.98012631000017</v>
      </c>
      <c r="H60" s="519">
        <v>405.39255601999997</v>
      </c>
      <c r="I60" s="517">
        <v>1970.630014045048</v>
      </c>
      <c r="J60" s="518">
        <f t="shared" si="0"/>
        <v>-58.094307881506666</v>
      </c>
      <c r="K60" s="522">
        <f t="shared" si="1"/>
        <v>0.94599916713292587</v>
      </c>
      <c r="L60" s="529"/>
      <c r="M60" s="530"/>
      <c r="N60" s="540"/>
      <c r="O60" s="519">
        <v>427.68300000000011</v>
      </c>
      <c r="P60" s="519">
        <v>328.709</v>
      </c>
      <c r="Q60" s="533"/>
      <c r="R60" s="533"/>
      <c r="S60" s="519">
        <v>4627.8958864976184</v>
      </c>
      <c r="T60" s="519">
        <v>47.62</v>
      </c>
      <c r="U60" s="519">
        <v>65.524999999999991</v>
      </c>
      <c r="V60" s="519">
        <v>47.613</v>
      </c>
      <c r="W60" s="519">
        <v>65.837999999999994</v>
      </c>
      <c r="X60" s="297"/>
      <c r="Y60" s="297"/>
    </row>
    <row r="61" spans="1:25" s="325" customFormat="1" ht="35.1" customHeight="1" outlineLevel="1" x14ac:dyDescent="0.25">
      <c r="A61" s="325" t="s">
        <v>353</v>
      </c>
      <c r="B61" s="326"/>
      <c r="C61" s="119" t="s">
        <v>473</v>
      </c>
      <c r="D61" s="541">
        <v>45.347399999999972</v>
      </c>
      <c r="E61" s="518">
        <v>11.1</v>
      </c>
      <c r="F61" s="518">
        <v>0.93033317999999998</v>
      </c>
      <c r="G61" s="541">
        <v>0.76800000000000002</v>
      </c>
      <c r="H61" s="541">
        <v>0</v>
      </c>
      <c r="I61" s="517">
        <v>44.417066819999974</v>
      </c>
      <c r="J61" s="518">
        <f t="shared" si="0"/>
        <v>-10.16966682</v>
      </c>
      <c r="K61" s="522">
        <f t="shared" si="1"/>
        <v>8.3813800000000008E-2</v>
      </c>
      <c r="L61" s="327"/>
      <c r="M61" s="328"/>
      <c r="N61" s="119" t="s">
        <v>385</v>
      </c>
      <c r="O61" s="541">
        <v>80</v>
      </c>
      <c r="P61" s="541">
        <v>0</v>
      </c>
      <c r="Q61" s="329">
        <v>2015</v>
      </c>
      <c r="R61" s="329">
        <v>2017</v>
      </c>
      <c r="S61" s="541">
        <v>424.00788999999997</v>
      </c>
      <c r="T61" s="541">
        <v>0</v>
      </c>
      <c r="U61" s="541">
        <v>0</v>
      </c>
      <c r="V61" s="541">
        <v>0</v>
      </c>
      <c r="W61" s="541">
        <v>0</v>
      </c>
      <c r="X61" s="295">
        <v>0</v>
      </c>
      <c r="Y61" s="295">
        <v>0</v>
      </c>
    </row>
    <row r="62" spans="1:25" s="325" customFormat="1" ht="35.1" customHeight="1" outlineLevel="1" x14ac:dyDescent="0.25">
      <c r="A62" s="325" t="s">
        <v>356</v>
      </c>
      <c r="B62" s="326"/>
      <c r="C62" s="119" t="s">
        <v>881</v>
      </c>
      <c r="D62" s="541">
        <v>127.07299999999999</v>
      </c>
      <c r="E62" s="518">
        <v>0</v>
      </c>
      <c r="F62" s="518">
        <v>1.415</v>
      </c>
      <c r="G62" s="541">
        <v>0</v>
      </c>
      <c r="H62" s="541">
        <v>0</v>
      </c>
      <c r="I62" s="517">
        <v>125.65799999999999</v>
      </c>
      <c r="J62" s="518">
        <f t="shared" si="0"/>
        <v>1.415</v>
      </c>
      <c r="K62" s="522" t="str">
        <f t="shared" si="1"/>
        <v>&gt;100 %</v>
      </c>
      <c r="L62" s="327"/>
      <c r="M62" s="328"/>
      <c r="N62" s="119" t="s">
        <v>408</v>
      </c>
      <c r="O62" s="541">
        <v>50</v>
      </c>
      <c r="P62" s="541">
        <v>0</v>
      </c>
      <c r="Q62" s="329">
        <v>2016</v>
      </c>
      <c r="R62" s="329">
        <v>2017</v>
      </c>
      <c r="S62" s="541">
        <v>127.07299999999999</v>
      </c>
      <c r="T62" s="541">
        <v>0</v>
      </c>
      <c r="U62" s="541">
        <v>0</v>
      </c>
      <c r="V62" s="541">
        <v>0</v>
      </c>
      <c r="W62" s="541">
        <v>0</v>
      </c>
      <c r="X62" s="295">
        <v>0</v>
      </c>
      <c r="Y62" s="295">
        <v>0</v>
      </c>
    </row>
    <row r="63" spans="1:25" s="325" customFormat="1" ht="35.1" customHeight="1" outlineLevel="1" x14ac:dyDescent="0.25">
      <c r="A63" s="325" t="s">
        <v>355</v>
      </c>
      <c r="B63" s="326"/>
      <c r="C63" s="119" t="s">
        <v>713</v>
      </c>
      <c r="D63" s="541">
        <v>0</v>
      </c>
      <c r="E63" s="518">
        <v>0</v>
      </c>
      <c r="F63" s="518">
        <v>2.6116759999999999E-2</v>
      </c>
      <c r="G63" s="541">
        <v>2.2132850000000003E-2</v>
      </c>
      <c r="H63" s="541">
        <v>0</v>
      </c>
      <c r="I63" s="517" t="s">
        <v>760</v>
      </c>
      <c r="J63" s="518">
        <f t="shared" si="0"/>
        <v>2.6116759999999999E-2</v>
      </c>
      <c r="K63" s="522" t="str">
        <f t="shared" si="1"/>
        <v>&gt;100 %</v>
      </c>
      <c r="L63" s="327"/>
      <c r="M63" s="328"/>
      <c r="N63" s="119" t="s">
        <v>481</v>
      </c>
      <c r="O63" s="541">
        <v>0</v>
      </c>
      <c r="P63" s="541">
        <v>0</v>
      </c>
      <c r="Q63" s="329">
        <v>2012</v>
      </c>
      <c r="R63" s="329">
        <v>2019</v>
      </c>
      <c r="S63" s="541">
        <v>0</v>
      </c>
      <c r="T63" s="541">
        <v>0</v>
      </c>
      <c r="U63" s="541">
        <v>0</v>
      </c>
      <c r="V63" s="541">
        <v>0</v>
      </c>
      <c r="W63" s="541">
        <v>0</v>
      </c>
      <c r="X63" s="295">
        <v>0</v>
      </c>
      <c r="Y63" s="295">
        <v>0</v>
      </c>
    </row>
    <row r="64" spans="1:25" s="325" customFormat="1" ht="35.1" customHeight="1" outlineLevel="1" x14ac:dyDescent="0.25">
      <c r="A64" s="325" t="s">
        <v>356</v>
      </c>
      <c r="B64" s="326"/>
      <c r="C64" s="119" t="s">
        <v>487</v>
      </c>
      <c r="D64" s="541">
        <v>70.757000000000005</v>
      </c>
      <c r="E64" s="518">
        <v>35.81000899739999</v>
      </c>
      <c r="F64" s="518">
        <v>35.809999999999995</v>
      </c>
      <c r="G64" s="541">
        <v>23.87</v>
      </c>
      <c r="H64" s="541">
        <v>24.552</v>
      </c>
      <c r="I64" s="517">
        <v>34.94700000000001</v>
      </c>
      <c r="J64" s="518">
        <f t="shared" si="0"/>
        <v>-8.9973999948256278E-6</v>
      </c>
      <c r="K64" s="522">
        <f t="shared" si="1"/>
        <v>0.99999974874622355</v>
      </c>
      <c r="L64" s="327"/>
      <c r="M64" s="328"/>
      <c r="N64" s="119">
        <v>0</v>
      </c>
      <c r="O64" s="541">
        <v>0</v>
      </c>
      <c r="P64" s="541">
        <v>12.39</v>
      </c>
      <c r="Q64" s="329">
        <v>2013</v>
      </c>
      <c r="R64" s="329">
        <v>2016</v>
      </c>
      <c r="S64" s="541">
        <v>180.904</v>
      </c>
      <c r="T64" s="541">
        <v>0</v>
      </c>
      <c r="U64" s="541">
        <v>2.27</v>
      </c>
      <c r="V64" s="541">
        <v>0</v>
      </c>
      <c r="W64" s="541">
        <v>3.3569999999999998</v>
      </c>
      <c r="X64" s="295" t="s">
        <v>408</v>
      </c>
      <c r="Y64" s="295" t="s">
        <v>408</v>
      </c>
    </row>
    <row r="65" spans="1:25" s="325" customFormat="1" ht="35.1" customHeight="1" outlineLevel="1" x14ac:dyDescent="0.25">
      <c r="A65" s="325" t="s">
        <v>356</v>
      </c>
      <c r="B65" s="326"/>
      <c r="C65" s="119" t="s">
        <v>488</v>
      </c>
      <c r="D65" s="541">
        <v>100.78100000000001</v>
      </c>
      <c r="E65" s="518">
        <v>47.434584137031379</v>
      </c>
      <c r="F65" s="518">
        <v>38.656000000000006</v>
      </c>
      <c r="G65" s="541">
        <v>51.95</v>
      </c>
      <c r="H65" s="541">
        <v>0</v>
      </c>
      <c r="I65" s="517">
        <v>62.125</v>
      </c>
      <c r="J65" s="518">
        <f t="shared" si="0"/>
        <v>-8.7785841370313733</v>
      </c>
      <c r="K65" s="522">
        <f t="shared" si="1"/>
        <v>0.81493283230498315</v>
      </c>
      <c r="L65" s="327"/>
      <c r="M65" s="328"/>
      <c r="N65" s="119" t="s">
        <v>883</v>
      </c>
      <c r="O65" s="541">
        <v>0</v>
      </c>
      <c r="P65" s="541">
        <v>27.1</v>
      </c>
      <c r="Q65" s="329">
        <v>2014</v>
      </c>
      <c r="R65" s="329">
        <v>2017</v>
      </c>
      <c r="S65" s="541">
        <v>174.041</v>
      </c>
      <c r="T65" s="541">
        <v>0</v>
      </c>
      <c r="U65" s="541">
        <v>0</v>
      </c>
      <c r="V65" s="541">
        <v>0</v>
      </c>
      <c r="W65" s="541">
        <v>0</v>
      </c>
      <c r="X65" s="295">
        <v>0</v>
      </c>
      <c r="Y65" s="295">
        <v>0</v>
      </c>
    </row>
    <row r="66" spans="1:25" s="325" customFormat="1" ht="35.1" customHeight="1" outlineLevel="1" x14ac:dyDescent="0.25">
      <c r="A66" s="325" t="s">
        <v>356</v>
      </c>
      <c r="B66" s="326"/>
      <c r="C66" s="119" t="s">
        <v>489</v>
      </c>
      <c r="D66" s="541">
        <v>0</v>
      </c>
      <c r="E66" s="518">
        <v>1.9509490310659058E-2</v>
      </c>
      <c r="F66" s="518">
        <v>0</v>
      </c>
      <c r="G66" s="541">
        <v>0</v>
      </c>
      <c r="H66" s="541">
        <v>0</v>
      </c>
      <c r="I66" s="517" t="s">
        <v>760</v>
      </c>
      <c r="J66" s="518">
        <f t="shared" si="0"/>
        <v>-1.9509490310659058E-2</v>
      </c>
      <c r="K66" s="522">
        <f t="shared" si="1"/>
        <v>0</v>
      </c>
      <c r="L66" s="327"/>
      <c r="M66" s="328"/>
      <c r="N66" s="119" t="s">
        <v>883</v>
      </c>
      <c r="O66" s="541">
        <v>0</v>
      </c>
      <c r="P66" s="541">
        <v>8.6999999999999993</v>
      </c>
      <c r="Q66" s="329">
        <v>2015</v>
      </c>
      <c r="R66" s="329">
        <v>2016</v>
      </c>
      <c r="S66" s="541">
        <v>0</v>
      </c>
      <c r="T66" s="541">
        <v>0</v>
      </c>
      <c r="U66" s="541">
        <v>0</v>
      </c>
      <c r="V66" s="541">
        <v>0</v>
      </c>
      <c r="W66" s="541">
        <v>0</v>
      </c>
      <c r="X66" s="295">
        <v>0</v>
      </c>
      <c r="Y66" s="295">
        <v>0</v>
      </c>
    </row>
    <row r="67" spans="1:25" s="325" customFormat="1" ht="35.1" customHeight="1" outlineLevel="1" x14ac:dyDescent="0.25">
      <c r="A67" s="325" t="s">
        <v>356</v>
      </c>
      <c r="B67" s="326"/>
      <c r="C67" s="119" t="s">
        <v>884</v>
      </c>
      <c r="D67" s="541">
        <v>0</v>
      </c>
      <c r="E67" s="518">
        <v>0</v>
      </c>
      <c r="F67" s="518">
        <v>0</v>
      </c>
      <c r="G67" s="541">
        <v>0.19700000000000001</v>
      </c>
      <c r="H67" s="541">
        <v>0</v>
      </c>
      <c r="I67" s="517" t="s">
        <v>760</v>
      </c>
      <c r="J67" s="518">
        <f t="shared" si="0"/>
        <v>0</v>
      </c>
      <c r="K67" s="522" t="str">
        <f t="shared" si="1"/>
        <v>&gt;100 %</v>
      </c>
      <c r="L67" s="327"/>
      <c r="M67" s="328"/>
      <c r="N67" s="119">
        <v>0</v>
      </c>
      <c r="O67" s="541">
        <v>0</v>
      </c>
      <c r="P67" s="541">
        <v>1.1000000000000001</v>
      </c>
      <c r="Q67" s="329">
        <v>2015</v>
      </c>
      <c r="R67" s="329">
        <v>2016</v>
      </c>
      <c r="S67" s="541">
        <v>0</v>
      </c>
      <c r="T67" s="541">
        <v>0</v>
      </c>
      <c r="U67" s="541">
        <v>1.1000000000000001</v>
      </c>
      <c r="V67" s="541">
        <v>0</v>
      </c>
      <c r="W67" s="541">
        <v>0</v>
      </c>
      <c r="X67" s="295" t="s">
        <v>801</v>
      </c>
      <c r="Y67" s="295" t="s">
        <v>801</v>
      </c>
    </row>
    <row r="68" spans="1:25" s="325" customFormat="1" ht="35.1" customHeight="1" outlineLevel="1" x14ac:dyDescent="0.25">
      <c r="A68" s="325" t="s">
        <v>356</v>
      </c>
      <c r="B68" s="326"/>
      <c r="C68" s="119" t="s">
        <v>490</v>
      </c>
      <c r="D68" s="541">
        <v>0</v>
      </c>
      <c r="E68" s="518">
        <v>0</v>
      </c>
      <c r="F68" s="518">
        <v>0</v>
      </c>
      <c r="G68" s="541">
        <v>0</v>
      </c>
      <c r="H68" s="541">
        <v>0</v>
      </c>
      <c r="I68" s="517" t="s">
        <v>760</v>
      </c>
      <c r="J68" s="518">
        <f t="shared" si="0"/>
        <v>0</v>
      </c>
      <c r="K68" s="522" t="str">
        <f t="shared" si="1"/>
        <v>&gt;100 %</v>
      </c>
      <c r="L68" s="327"/>
      <c r="M68" s="328"/>
      <c r="N68" s="119">
        <v>0</v>
      </c>
      <c r="O68" s="541">
        <v>0</v>
      </c>
      <c r="P68" s="541">
        <v>1.44</v>
      </c>
      <c r="Q68" s="329">
        <v>2016</v>
      </c>
      <c r="R68" s="329">
        <v>2016</v>
      </c>
      <c r="S68" s="541">
        <v>0</v>
      </c>
      <c r="T68" s="541">
        <v>0</v>
      </c>
      <c r="U68" s="541">
        <v>0</v>
      </c>
      <c r="V68" s="541">
        <v>0</v>
      </c>
      <c r="W68" s="541">
        <v>0</v>
      </c>
      <c r="X68" s="295">
        <v>0</v>
      </c>
      <c r="Y68" s="295">
        <v>0</v>
      </c>
    </row>
    <row r="69" spans="1:25" s="325" customFormat="1" ht="35.1" customHeight="1" outlineLevel="1" x14ac:dyDescent="0.25">
      <c r="A69" s="325" t="s">
        <v>356</v>
      </c>
      <c r="B69" s="326"/>
      <c r="C69" s="119" t="s">
        <v>885</v>
      </c>
      <c r="D69" s="541">
        <v>8.51</v>
      </c>
      <c r="E69" s="518">
        <v>2.1030000000000002</v>
      </c>
      <c r="F69" s="518">
        <v>0</v>
      </c>
      <c r="G69" s="541">
        <v>4.8610000000000007</v>
      </c>
      <c r="H69" s="541">
        <v>4.8610000000000007</v>
      </c>
      <c r="I69" s="517">
        <v>8.51</v>
      </c>
      <c r="J69" s="518">
        <f t="shared" si="0"/>
        <v>-2.1030000000000002</v>
      </c>
      <c r="K69" s="522">
        <f t="shared" si="1"/>
        <v>0</v>
      </c>
      <c r="L69" s="327"/>
      <c r="M69" s="328"/>
      <c r="N69" s="119" t="s">
        <v>883</v>
      </c>
      <c r="O69" s="541">
        <v>0</v>
      </c>
      <c r="P69" s="541">
        <v>0</v>
      </c>
      <c r="Q69" s="329">
        <v>2015</v>
      </c>
      <c r="R69" s="329">
        <v>2015</v>
      </c>
      <c r="S69" s="541">
        <v>8.51</v>
      </c>
      <c r="T69" s="541">
        <v>0</v>
      </c>
      <c r="U69" s="541">
        <v>0</v>
      </c>
      <c r="V69" s="541">
        <v>0</v>
      </c>
      <c r="W69" s="541">
        <v>0</v>
      </c>
      <c r="X69" s="295" t="s">
        <v>886</v>
      </c>
      <c r="Y69" s="295" t="s">
        <v>886</v>
      </c>
    </row>
    <row r="70" spans="1:25" s="325" customFormat="1" ht="35.1" customHeight="1" outlineLevel="1" x14ac:dyDescent="0.25">
      <c r="A70" s="325" t="s">
        <v>353</v>
      </c>
      <c r="B70" s="326"/>
      <c r="C70" s="119" t="s">
        <v>457</v>
      </c>
      <c r="D70" s="541">
        <v>204.16105999999999</v>
      </c>
      <c r="E70" s="518">
        <v>189.96970999999999</v>
      </c>
      <c r="F70" s="518">
        <v>179.41047334000001</v>
      </c>
      <c r="G70" s="541">
        <v>173.09001000000009</v>
      </c>
      <c r="H70" s="541">
        <v>0</v>
      </c>
      <c r="I70" s="517">
        <v>24.750586659999982</v>
      </c>
      <c r="J70" s="518">
        <f t="shared" si="0"/>
        <v>-10.559236659999982</v>
      </c>
      <c r="K70" s="522">
        <f t="shared" si="1"/>
        <v>0.94441620898405343</v>
      </c>
      <c r="L70" s="327"/>
      <c r="M70" s="328"/>
      <c r="N70" s="119" t="s">
        <v>389</v>
      </c>
      <c r="O70" s="541">
        <v>0</v>
      </c>
      <c r="P70" s="541">
        <v>3.13</v>
      </c>
      <c r="Q70" s="329">
        <v>2015</v>
      </c>
      <c r="R70" s="329">
        <v>2016</v>
      </c>
      <c r="S70" s="541">
        <v>204.554</v>
      </c>
      <c r="T70" s="541">
        <v>0</v>
      </c>
      <c r="U70" s="541">
        <v>1.3</v>
      </c>
      <c r="V70" s="541">
        <v>0</v>
      </c>
      <c r="W70" s="541">
        <v>0</v>
      </c>
      <c r="X70" s="295">
        <v>0</v>
      </c>
      <c r="Y70" s="295">
        <v>0</v>
      </c>
    </row>
    <row r="71" spans="1:25" s="325" customFormat="1" ht="35.1" customHeight="1" outlineLevel="1" x14ac:dyDescent="0.25">
      <c r="A71" s="325" t="s">
        <v>353</v>
      </c>
      <c r="B71" s="326"/>
      <c r="C71" s="119" t="s">
        <v>638</v>
      </c>
      <c r="D71" s="541">
        <v>14.376097305853246</v>
      </c>
      <c r="E71" s="518">
        <v>0</v>
      </c>
      <c r="F71" s="518">
        <v>0</v>
      </c>
      <c r="G71" s="541">
        <v>0</v>
      </c>
      <c r="H71" s="541">
        <v>0</v>
      </c>
      <c r="I71" s="517">
        <v>14.376097305853246</v>
      </c>
      <c r="J71" s="518">
        <f t="shared" si="0"/>
        <v>0</v>
      </c>
      <c r="K71" s="522" t="str">
        <f t="shared" si="1"/>
        <v>&gt;100 %</v>
      </c>
      <c r="L71" s="327"/>
      <c r="M71" s="328"/>
      <c r="N71" s="119">
        <v>0</v>
      </c>
      <c r="O71" s="541">
        <v>0</v>
      </c>
      <c r="P71" s="541">
        <v>1.6400000000000001</v>
      </c>
      <c r="Q71" s="329">
        <v>2014</v>
      </c>
      <c r="R71" s="329">
        <v>2016</v>
      </c>
      <c r="S71" s="541">
        <v>14.376097305853246</v>
      </c>
      <c r="T71" s="541">
        <v>0</v>
      </c>
      <c r="U71" s="541">
        <v>0</v>
      </c>
      <c r="V71" s="541">
        <v>0</v>
      </c>
      <c r="W71" s="541">
        <v>0</v>
      </c>
      <c r="X71" s="295">
        <v>0</v>
      </c>
      <c r="Y71" s="295">
        <v>0</v>
      </c>
    </row>
    <row r="72" spans="1:25" s="325" customFormat="1" ht="35.1" customHeight="1" outlineLevel="1" x14ac:dyDescent="0.25">
      <c r="A72" s="325" t="s">
        <v>353</v>
      </c>
      <c r="B72" s="326"/>
      <c r="C72" s="119" t="s">
        <v>714</v>
      </c>
      <c r="D72" s="541">
        <v>165.65473382080381</v>
      </c>
      <c r="E72" s="518">
        <v>0.99</v>
      </c>
      <c r="F72" s="518">
        <v>0.49199999999999999</v>
      </c>
      <c r="G72" s="541">
        <v>0.44</v>
      </c>
      <c r="H72" s="541">
        <v>0</v>
      </c>
      <c r="I72" s="517">
        <v>165.16273382080382</v>
      </c>
      <c r="J72" s="518">
        <f t="shared" si="0"/>
        <v>-0.498</v>
      </c>
      <c r="K72" s="522">
        <f t="shared" si="1"/>
        <v>0.49696969696969695</v>
      </c>
      <c r="L72" s="327"/>
      <c r="M72" s="328"/>
      <c r="N72" s="119" t="s">
        <v>883</v>
      </c>
      <c r="O72" s="541">
        <v>2</v>
      </c>
      <c r="P72" s="541">
        <v>42.83</v>
      </c>
      <c r="Q72" s="329">
        <v>2013</v>
      </c>
      <c r="R72" s="329">
        <v>2018</v>
      </c>
      <c r="S72" s="541">
        <v>180.52799999999999</v>
      </c>
      <c r="T72" s="541">
        <v>0</v>
      </c>
      <c r="U72" s="541">
        <v>0</v>
      </c>
      <c r="V72" s="541">
        <v>0</v>
      </c>
      <c r="W72" s="541">
        <v>0</v>
      </c>
      <c r="X72" s="295">
        <v>0</v>
      </c>
      <c r="Y72" s="295">
        <v>0</v>
      </c>
    </row>
    <row r="73" spans="1:25" s="325" customFormat="1" ht="35.1" customHeight="1" outlineLevel="1" x14ac:dyDescent="0.25">
      <c r="A73" s="325" t="s">
        <v>356</v>
      </c>
      <c r="B73" s="326"/>
      <c r="C73" s="119" t="s">
        <v>491</v>
      </c>
      <c r="D73" s="541">
        <v>33.06</v>
      </c>
      <c r="E73" s="518">
        <v>16.222999999999995</v>
      </c>
      <c r="F73" s="518">
        <v>10.875999999999999</v>
      </c>
      <c r="G73" s="541">
        <v>5.0670000000000002</v>
      </c>
      <c r="H73" s="541">
        <v>7.774</v>
      </c>
      <c r="I73" s="517">
        <v>22.184000000000005</v>
      </c>
      <c r="J73" s="518">
        <f t="shared" si="0"/>
        <v>-5.346999999999996</v>
      </c>
      <c r="K73" s="522">
        <f t="shared" si="1"/>
        <v>0.67040621340072748</v>
      </c>
      <c r="L73" s="327"/>
      <c r="M73" s="328"/>
      <c r="N73" s="119" t="s">
        <v>883</v>
      </c>
      <c r="O73" s="541">
        <v>0</v>
      </c>
      <c r="P73" s="541">
        <v>3.28</v>
      </c>
      <c r="Q73" s="329">
        <v>2014</v>
      </c>
      <c r="R73" s="329">
        <v>2016</v>
      </c>
      <c r="S73" s="541">
        <v>43.835000000000001</v>
      </c>
      <c r="T73" s="541">
        <v>0</v>
      </c>
      <c r="U73" s="541">
        <v>0</v>
      </c>
      <c r="V73" s="541">
        <v>0</v>
      </c>
      <c r="W73" s="541">
        <v>0.7</v>
      </c>
      <c r="X73" s="295" t="s">
        <v>719</v>
      </c>
      <c r="Y73" s="295" t="s">
        <v>719</v>
      </c>
    </row>
    <row r="74" spans="1:25" s="325" customFormat="1" ht="35.1" customHeight="1" outlineLevel="1" x14ac:dyDescent="0.25">
      <c r="A74" s="325" t="s">
        <v>353</v>
      </c>
      <c r="B74" s="326"/>
      <c r="C74" s="119" t="s">
        <v>492</v>
      </c>
      <c r="D74" s="541">
        <v>4.2904098993308919</v>
      </c>
      <c r="E74" s="518">
        <v>0</v>
      </c>
      <c r="F74" s="518">
        <v>0.28853160999999999</v>
      </c>
      <c r="G74" s="541">
        <v>0</v>
      </c>
      <c r="H74" s="541">
        <v>0</v>
      </c>
      <c r="I74" s="517">
        <v>4.0018782893308922</v>
      </c>
      <c r="J74" s="518">
        <f t="shared" si="0"/>
        <v>0.28853160999999999</v>
      </c>
      <c r="K74" s="522" t="str">
        <f t="shared" si="1"/>
        <v>&gt;100 %</v>
      </c>
      <c r="L74" s="327"/>
      <c r="M74" s="328"/>
      <c r="N74" s="119" t="s">
        <v>463</v>
      </c>
      <c r="O74" s="541">
        <v>0</v>
      </c>
      <c r="P74" s="541">
        <v>0.35</v>
      </c>
      <c r="Q74" s="329">
        <v>2015</v>
      </c>
      <c r="R74" s="329">
        <v>2016</v>
      </c>
      <c r="S74" s="541">
        <v>4.8556923386094413</v>
      </c>
      <c r="T74" s="541">
        <v>0</v>
      </c>
      <c r="U74" s="541">
        <v>0</v>
      </c>
      <c r="V74" s="541">
        <v>0</v>
      </c>
      <c r="W74" s="541">
        <v>0</v>
      </c>
      <c r="X74" s="295">
        <v>0</v>
      </c>
      <c r="Y74" s="295">
        <v>0</v>
      </c>
    </row>
    <row r="75" spans="1:25" s="325" customFormat="1" ht="35.1" customHeight="1" outlineLevel="1" x14ac:dyDescent="0.25">
      <c r="A75" s="325" t="s">
        <v>353</v>
      </c>
      <c r="B75" s="326"/>
      <c r="C75" s="119" t="s">
        <v>562</v>
      </c>
      <c r="D75" s="541">
        <v>16.520457</v>
      </c>
      <c r="E75" s="518">
        <v>5.1956549999999997E-2</v>
      </c>
      <c r="F75" s="518">
        <v>4.0119515899999998</v>
      </c>
      <c r="G75" s="541">
        <v>2.4329999999999998</v>
      </c>
      <c r="H75" s="541">
        <v>0</v>
      </c>
      <c r="I75" s="517">
        <v>12.508505410000001</v>
      </c>
      <c r="J75" s="518">
        <f t="shared" si="0"/>
        <v>3.9599950399999999</v>
      </c>
      <c r="K75" s="522">
        <f t="shared" si="1"/>
        <v>77.217436300139255</v>
      </c>
      <c r="L75" s="327"/>
      <c r="M75" s="328"/>
      <c r="N75" s="119" t="s">
        <v>463</v>
      </c>
      <c r="O75" s="541">
        <v>0</v>
      </c>
      <c r="P75" s="541">
        <v>12</v>
      </c>
      <c r="Q75" s="329">
        <v>2015</v>
      </c>
      <c r="R75" s="329">
        <v>2015</v>
      </c>
      <c r="S75" s="541">
        <v>17.338903455975242</v>
      </c>
      <c r="T75" s="541">
        <v>0</v>
      </c>
      <c r="U75" s="541">
        <v>4.9770000000000003</v>
      </c>
      <c r="V75" s="541">
        <v>0</v>
      </c>
      <c r="W75" s="541">
        <v>4.9770000000000003</v>
      </c>
      <c r="X75" s="295" t="s">
        <v>483</v>
      </c>
      <c r="Y75" s="295" t="s">
        <v>483</v>
      </c>
    </row>
    <row r="76" spans="1:25" s="325" customFormat="1" ht="35.1" customHeight="1" outlineLevel="1" x14ac:dyDescent="0.25">
      <c r="A76" s="325" t="s">
        <v>355</v>
      </c>
      <c r="B76" s="326"/>
      <c r="C76" s="119" t="s">
        <v>497</v>
      </c>
      <c r="D76" s="541">
        <v>13.126860621695304</v>
      </c>
      <c r="E76" s="518">
        <v>0.62304599999999999</v>
      </c>
      <c r="F76" s="518">
        <v>1.4014664226182001</v>
      </c>
      <c r="G76" s="541">
        <v>1.013466</v>
      </c>
      <c r="H76" s="541">
        <v>0</v>
      </c>
      <c r="I76" s="517">
        <v>11.725394199077105</v>
      </c>
      <c r="J76" s="518">
        <f t="shared" si="0"/>
        <v>0.7784204226182001</v>
      </c>
      <c r="K76" s="522">
        <f t="shared" si="1"/>
        <v>2.2493787338626685</v>
      </c>
      <c r="L76" s="327"/>
      <c r="M76" s="328"/>
      <c r="N76" s="119" t="s">
        <v>795</v>
      </c>
      <c r="O76" s="541">
        <v>0</v>
      </c>
      <c r="P76" s="541">
        <v>0</v>
      </c>
      <c r="Q76" s="329">
        <v>2015</v>
      </c>
      <c r="R76" s="329">
        <v>2015</v>
      </c>
      <c r="S76" s="541">
        <v>13.862059621695305</v>
      </c>
      <c r="T76" s="541">
        <v>0</v>
      </c>
      <c r="U76" s="541">
        <v>0</v>
      </c>
      <c r="V76" s="541">
        <v>0</v>
      </c>
      <c r="W76" s="541">
        <v>0</v>
      </c>
      <c r="X76" s="295" t="s">
        <v>385</v>
      </c>
      <c r="Y76" s="295" t="s">
        <v>385</v>
      </c>
    </row>
    <row r="77" spans="1:25" s="325" customFormat="1" ht="35.1" customHeight="1" outlineLevel="1" x14ac:dyDescent="0.25">
      <c r="A77" s="325" t="s">
        <v>355</v>
      </c>
      <c r="B77" s="326"/>
      <c r="C77" s="119" t="s">
        <v>716</v>
      </c>
      <c r="D77" s="541">
        <v>1.3600029168971863</v>
      </c>
      <c r="E77" s="518">
        <v>0.12790007</v>
      </c>
      <c r="F77" s="518">
        <v>0.12790007</v>
      </c>
      <c r="G77" s="541">
        <v>1.3809140499999999</v>
      </c>
      <c r="H77" s="541">
        <v>1.50881412</v>
      </c>
      <c r="I77" s="517">
        <v>1.2321028468971864</v>
      </c>
      <c r="J77" s="518">
        <f t="shared" si="0"/>
        <v>0</v>
      </c>
      <c r="K77" s="522">
        <f t="shared" si="1"/>
        <v>1</v>
      </c>
      <c r="L77" s="327"/>
      <c r="M77" s="328"/>
      <c r="N77" s="119">
        <v>0</v>
      </c>
      <c r="O77" s="541">
        <v>0</v>
      </c>
      <c r="P77" s="541">
        <v>0</v>
      </c>
      <c r="Q77" s="329">
        <v>2015</v>
      </c>
      <c r="R77" s="329">
        <v>2015</v>
      </c>
      <c r="S77" s="541">
        <v>1.5109249168971863</v>
      </c>
      <c r="T77" s="541">
        <v>0</v>
      </c>
      <c r="U77" s="541">
        <v>0</v>
      </c>
      <c r="V77" s="541">
        <v>0</v>
      </c>
      <c r="W77" s="541">
        <v>0</v>
      </c>
      <c r="X77" s="295" t="s">
        <v>888</v>
      </c>
      <c r="Y77" s="295" t="s">
        <v>888</v>
      </c>
    </row>
    <row r="78" spans="1:25" s="325" customFormat="1" ht="35.1" customHeight="1" outlineLevel="1" x14ac:dyDescent="0.25">
      <c r="A78" s="325" t="s">
        <v>355</v>
      </c>
      <c r="B78" s="326"/>
      <c r="C78" s="119" t="s">
        <v>498</v>
      </c>
      <c r="D78" s="541">
        <v>23.285980252241409</v>
      </c>
      <c r="E78" s="518">
        <v>0</v>
      </c>
      <c r="F78" s="518">
        <v>0</v>
      </c>
      <c r="G78" s="541">
        <v>1.6914572700000001</v>
      </c>
      <c r="H78" s="541">
        <v>0</v>
      </c>
      <c r="I78" s="517">
        <v>23.285980252241409</v>
      </c>
      <c r="J78" s="518">
        <f t="shared" si="0"/>
        <v>0</v>
      </c>
      <c r="K78" s="522" t="str">
        <f t="shared" si="1"/>
        <v>&gt;100 %</v>
      </c>
      <c r="L78" s="327"/>
      <c r="M78" s="328"/>
      <c r="N78" s="119">
        <v>0</v>
      </c>
      <c r="O78" s="541">
        <v>0</v>
      </c>
      <c r="P78" s="541">
        <v>0</v>
      </c>
      <c r="Q78" s="329">
        <v>2016</v>
      </c>
      <c r="R78" s="329">
        <v>2017</v>
      </c>
      <c r="S78" s="541">
        <v>23.285980252241409</v>
      </c>
      <c r="T78" s="541">
        <v>0</v>
      </c>
      <c r="U78" s="541">
        <v>0</v>
      </c>
      <c r="V78" s="541">
        <v>0</v>
      </c>
      <c r="W78" s="541">
        <v>0</v>
      </c>
      <c r="X78" s="295">
        <v>0</v>
      </c>
      <c r="Y78" s="295">
        <v>0</v>
      </c>
    </row>
    <row r="79" spans="1:25" s="325" customFormat="1" ht="35.1" customHeight="1" outlineLevel="1" x14ac:dyDescent="0.25">
      <c r="A79" s="325" t="s">
        <v>355</v>
      </c>
      <c r="B79" s="326"/>
      <c r="C79" s="119" t="s">
        <v>499</v>
      </c>
      <c r="D79" s="541">
        <v>5.5063591113628885</v>
      </c>
      <c r="E79" s="518">
        <v>0</v>
      </c>
      <c r="F79" s="518">
        <v>0</v>
      </c>
      <c r="G79" s="541">
        <v>0</v>
      </c>
      <c r="H79" s="541">
        <v>0</v>
      </c>
      <c r="I79" s="517">
        <v>5.5063591113628885</v>
      </c>
      <c r="J79" s="518">
        <f t="shared" si="0"/>
        <v>0</v>
      </c>
      <c r="K79" s="522" t="str">
        <f t="shared" si="1"/>
        <v>&gt;100 %</v>
      </c>
      <c r="L79" s="327"/>
      <c r="M79" s="328"/>
      <c r="N79" s="119">
        <v>0</v>
      </c>
      <c r="O79" s="541">
        <v>0</v>
      </c>
      <c r="P79" s="541">
        <v>0</v>
      </c>
      <c r="Q79" s="329">
        <v>2016</v>
      </c>
      <c r="R79" s="329">
        <v>2016</v>
      </c>
      <c r="S79" s="541">
        <v>5.5063591113628885</v>
      </c>
      <c r="T79" s="541">
        <v>0</v>
      </c>
      <c r="U79" s="541">
        <v>0</v>
      </c>
      <c r="V79" s="541">
        <v>0</v>
      </c>
      <c r="W79" s="541">
        <v>0</v>
      </c>
      <c r="X79" s="295">
        <v>0</v>
      </c>
      <c r="Y79" s="295">
        <v>0</v>
      </c>
    </row>
    <row r="80" spans="1:25" s="325" customFormat="1" ht="35.1" customHeight="1" outlineLevel="1" x14ac:dyDescent="0.25">
      <c r="A80" s="325" t="s">
        <v>355</v>
      </c>
      <c r="B80" s="326"/>
      <c r="C80" s="119" t="s">
        <v>404</v>
      </c>
      <c r="D80" s="541">
        <v>0</v>
      </c>
      <c r="E80" s="518">
        <v>0</v>
      </c>
      <c r="F80" s="518">
        <v>2.3484289999999999</v>
      </c>
      <c r="G80" s="541">
        <v>0.42579270000000002</v>
      </c>
      <c r="H80" s="541">
        <v>0</v>
      </c>
      <c r="I80" s="517" t="s">
        <v>760</v>
      </c>
      <c r="J80" s="518">
        <f t="shared" si="0"/>
        <v>2.3484289999999999</v>
      </c>
      <c r="K80" s="522" t="str">
        <f t="shared" si="1"/>
        <v>&gt;100 %</v>
      </c>
      <c r="L80" s="327"/>
      <c r="M80" s="328"/>
      <c r="N80" s="119" t="s">
        <v>463</v>
      </c>
      <c r="O80" s="541">
        <v>0</v>
      </c>
      <c r="P80" s="541">
        <v>0</v>
      </c>
      <c r="Q80" s="329">
        <v>2013</v>
      </c>
      <c r="R80" s="329">
        <v>2016</v>
      </c>
      <c r="S80" s="541">
        <v>0</v>
      </c>
      <c r="T80" s="541">
        <v>0</v>
      </c>
      <c r="U80" s="541">
        <v>0</v>
      </c>
      <c r="V80" s="541">
        <v>0</v>
      </c>
      <c r="W80" s="541">
        <v>0</v>
      </c>
      <c r="X80" s="295">
        <v>0</v>
      </c>
      <c r="Y80" s="295">
        <v>0</v>
      </c>
    </row>
    <row r="81" spans="1:25" s="325" customFormat="1" ht="35.1" customHeight="1" outlineLevel="1" x14ac:dyDescent="0.25">
      <c r="A81" s="325" t="s">
        <v>355</v>
      </c>
      <c r="B81" s="326"/>
      <c r="C81" s="119" t="s">
        <v>717</v>
      </c>
      <c r="D81" s="541">
        <v>4.8419520060492225</v>
      </c>
      <c r="E81" s="518">
        <v>0.49799894</v>
      </c>
      <c r="F81" s="518">
        <v>0.78806332790259992</v>
      </c>
      <c r="G81" s="541">
        <v>4.9103337799999993</v>
      </c>
      <c r="H81" s="541">
        <v>5.3323667800000001</v>
      </c>
      <c r="I81" s="517">
        <v>4.0538886781466221</v>
      </c>
      <c r="J81" s="518">
        <f t="shared" ref="J81:J144" si="2">F81-E81</f>
        <v>0.29006438790259992</v>
      </c>
      <c r="K81" s="522">
        <f t="shared" ref="K81:K144" si="3">IF(E81=0,"&gt;100 %",(F81)/(E81))</f>
        <v>1.5824598500201625</v>
      </c>
      <c r="L81" s="327"/>
      <c r="M81" s="328"/>
      <c r="N81" s="119" t="s">
        <v>463</v>
      </c>
      <c r="O81" s="541">
        <v>0</v>
      </c>
      <c r="P81" s="541">
        <v>0</v>
      </c>
      <c r="Q81" s="329">
        <v>2015</v>
      </c>
      <c r="R81" s="329">
        <v>2015</v>
      </c>
      <c r="S81" s="541">
        <v>5.3399474060492231</v>
      </c>
      <c r="T81" s="541">
        <v>0</v>
      </c>
      <c r="U81" s="541">
        <v>0</v>
      </c>
      <c r="V81" s="541">
        <v>0</v>
      </c>
      <c r="W81" s="541">
        <v>0</v>
      </c>
      <c r="X81" s="295" t="s">
        <v>888</v>
      </c>
      <c r="Y81" s="295" t="s">
        <v>888</v>
      </c>
    </row>
    <row r="82" spans="1:25" s="325" customFormat="1" ht="35.1" customHeight="1" outlineLevel="1" x14ac:dyDescent="0.25">
      <c r="A82" s="325" t="s">
        <v>356</v>
      </c>
      <c r="B82" s="326"/>
      <c r="C82" s="119" t="s">
        <v>500</v>
      </c>
      <c r="D82" s="541">
        <v>29.747</v>
      </c>
      <c r="E82" s="518">
        <v>18.18</v>
      </c>
      <c r="F82" s="518">
        <v>0</v>
      </c>
      <c r="G82" s="541">
        <v>17.620999999999999</v>
      </c>
      <c r="H82" s="541">
        <v>0</v>
      </c>
      <c r="I82" s="517">
        <v>29.747</v>
      </c>
      <c r="J82" s="518">
        <f t="shared" si="2"/>
        <v>-18.18</v>
      </c>
      <c r="K82" s="522">
        <f t="shared" si="3"/>
        <v>0</v>
      </c>
      <c r="L82" s="327"/>
      <c r="M82" s="328"/>
      <c r="N82" s="119" t="s">
        <v>883</v>
      </c>
      <c r="O82" s="541">
        <v>0</v>
      </c>
      <c r="P82" s="541">
        <v>0</v>
      </c>
      <c r="Q82" s="329">
        <v>2012</v>
      </c>
      <c r="R82" s="329">
        <v>2015</v>
      </c>
      <c r="S82" s="541">
        <v>91.86</v>
      </c>
      <c r="T82" s="541">
        <v>0</v>
      </c>
      <c r="U82" s="541">
        <v>0</v>
      </c>
      <c r="V82" s="541">
        <v>0</v>
      </c>
      <c r="W82" s="541">
        <v>0</v>
      </c>
      <c r="X82" s="295">
        <v>0</v>
      </c>
      <c r="Y82" s="295">
        <v>0</v>
      </c>
    </row>
    <row r="83" spans="1:25" s="325" customFormat="1" ht="35.1" customHeight="1" outlineLevel="1" x14ac:dyDescent="0.25">
      <c r="A83" s="325" t="s">
        <v>356</v>
      </c>
      <c r="B83" s="326"/>
      <c r="C83" s="119" t="s">
        <v>501</v>
      </c>
      <c r="D83" s="541">
        <v>116.432</v>
      </c>
      <c r="E83" s="518">
        <v>0.87600000000000011</v>
      </c>
      <c r="F83" s="518">
        <v>0.69200000000000006</v>
      </c>
      <c r="G83" s="541">
        <v>0.34699999999999998</v>
      </c>
      <c r="H83" s="541">
        <v>0</v>
      </c>
      <c r="I83" s="517">
        <v>115.74000000000001</v>
      </c>
      <c r="J83" s="518">
        <f t="shared" si="2"/>
        <v>-0.18400000000000005</v>
      </c>
      <c r="K83" s="522">
        <f t="shared" si="3"/>
        <v>0.78995433789954339</v>
      </c>
      <c r="L83" s="327"/>
      <c r="M83" s="328"/>
      <c r="N83" s="119" t="s">
        <v>883</v>
      </c>
      <c r="O83" s="541">
        <v>40</v>
      </c>
      <c r="P83" s="541">
        <v>0</v>
      </c>
      <c r="Q83" s="329">
        <v>2015</v>
      </c>
      <c r="R83" s="329">
        <v>2016</v>
      </c>
      <c r="S83" s="541">
        <v>158</v>
      </c>
      <c r="T83" s="541">
        <v>0</v>
      </c>
      <c r="U83" s="541">
        <v>0</v>
      </c>
      <c r="V83" s="541">
        <v>0</v>
      </c>
      <c r="W83" s="541">
        <v>0</v>
      </c>
      <c r="X83" s="295">
        <v>0</v>
      </c>
      <c r="Y83" s="295">
        <v>0</v>
      </c>
    </row>
    <row r="84" spans="1:25" s="325" customFormat="1" ht="35.1" customHeight="1" outlineLevel="1" x14ac:dyDescent="0.25">
      <c r="A84" s="325" t="s">
        <v>356</v>
      </c>
      <c r="B84" s="326"/>
      <c r="C84" s="119" t="s">
        <v>502</v>
      </c>
      <c r="D84" s="541">
        <v>0.69499999999999995</v>
      </c>
      <c r="E84" s="518">
        <v>0.18441216951398781</v>
      </c>
      <c r="F84" s="518">
        <v>0</v>
      </c>
      <c r="G84" s="541">
        <v>0</v>
      </c>
      <c r="H84" s="541">
        <v>0</v>
      </c>
      <c r="I84" s="517">
        <v>0.69499999999999995</v>
      </c>
      <c r="J84" s="518">
        <f t="shared" si="2"/>
        <v>-0.18441216951398781</v>
      </c>
      <c r="K84" s="522">
        <f t="shared" si="3"/>
        <v>0</v>
      </c>
      <c r="L84" s="327"/>
      <c r="M84" s="328"/>
      <c r="N84" s="119" t="s">
        <v>883</v>
      </c>
      <c r="O84" s="541">
        <v>0</v>
      </c>
      <c r="P84" s="541">
        <v>0</v>
      </c>
      <c r="Q84" s="329">
        <v>2016</v>
      </c>
      <c r="R84" s="329">
        <v>2016</v>
      </c>
      <c r="S84" s="541">
        <v>0.82</v>
      </c>
      <c r="T84" s="541">
        <v>0</v>
      </c>
      <c r="U84" s="541">
        <v>0</v>
      </c>
      <c r="V84" s="541">
        <v>0</v>
      </c>
      <c r="W84" s="541">
        <v>0</v>
      </c>
      <c r="X84" s="295">
        <v>0</v>
      </c>
      <c r="Y84" s="295">
        <v>0</v>
      </c>
    </row>
    <row r="85" spans="1:25" s="325" customFormat="1" ht="35.1" customHeight="1" outlineLevel="1" x14ac:dyDescent="0.25">
      <c r="A85" s="325" t="s">
        <v>356</v>
      </c>
      <c r="B85" s="326"/>
      <c r="C85" s="119" t="s">
        <v>503</v>
      </c>
      <c r="D85" s="541">
        <v>0.69499999999999995</v>
      </c>
      <c r="E85" s="518">
        <v>0.18441216951398781</v>
      </c>
      <c r="F85" s="518">
        <v>0</v>
      </c>
      <c r="G85" s="541">
        <v>0</v>
      </c>
      <c r="H85" s="541">
        <v>0</v>
      </c>
      <c r="I85" s="517">
        <v>0.69499999999999995</v>
      </c>
      <c r="J85" s="518">
        <f t="shared" si="2"/>
        <v>-0.18441216951398781</v>
      </c>
      <c r="K85" s="522">
        <f t="shared" si="3"/>
        <v>0</v>
      </c>
      <c r="L85" s="327"/>
      <c r="M85" s="328"/>
      <c r="N85" s="119" t="s">
        <v>883</v>
      </c>
      <c r="O85" s="541">
        <v>0</v>
      </c>
      <c r="P85" s="541">
        <v>0</v>
      </c>
      <c r="Q85" s="329">
        <v>2016</v>
      </c>
      <c r="R85" s="329">
        <v>2016</v>
      </c>
      <c r="S85" s="541">
        <v>0.82</v>
      </c>
      <c r="T85" s="541">
        <v>0</v>
      </c>
      <c r="U85" s="541">
        <v>0</v>
      </c>
      <c r="V85" s="541">
        <v>0</v>
      </c>
      <c r="W85" s="541">
        <v>0</v>
      </c>
      <c r="X85" s="295">
        <v>0</v>
      </c>
      <c r="Y85" s="295">
        <v>0</v>
      </c>
    </row>
    <row r="86" spans="1:25" s="325" customFormat="1" ht="35.1" customHeight="1" outlineLevel="1" x14ac:dyDescent="0.25">
      <c r="A86" s="325" t="s">
        <v>356</v>
      </c>
      <c r="B86" s="326"/>
      <c r="C86" s="119" t="s">
        <v>504</v>
      </c>
      <c r="D86" s="541">
        <v>0.69499999999999995</v>
      </c>
      <c r="E86" s="518">
        <v>0.18441216951398781</v>
      </c>
      <c r="F86" s="518">
        <v>0</v>
      </c>
      <c r="G86" s="541">
        <v>0</v>
      </c>
      <c r="H86" s="541">
        <v>0</v>
      </c>
      <c r="I86" s="517">
        <v>0.69499999999999995</v>
      </c>
      <c r="J86" s="518">
        <f t="shared" si="2"/>
        <v>-0.18441216951398781</v>
      </c>
      <c r="K86" s="522">
        <f t="shared" si="3"/>
        <v>0</v>
      </c>
      <c r="L86" s="327"/>
      <c r="M86" s="328"/>
      <c r="N86" s="119" t="s">
        <v>883</v>
      </c>
      <c r="O86" s="541">
        <v>0</v>
      </c>
      <c r="P86" s="541">
        <v>0</v>
      </c>
      <c r="Q86" s="329">
        <v>2016</v>
      </c>
      <c r="R86" s="329">
        <v>2016</v>
      </c>
      <c r="S86" s="541">
        <v>0.82</v>
      </c>
      <c r="T86" s="541">
        <v>0</v>
      </c>
      <c r="U86" s="541">
        <v>0</v>
      </c>
      <c r="V86" s="541">
        <v>0</v>
      </c>
      <c r="W86" s="541">
        <v>0</v>
      </c>
      <c r="X86" s="295">
        <v>0</v>
      </c>
      <c r="Y86" s="295">
        <v>0</v>
      </c>
    </row>
    <row r="87" spans="1:25" s="325" customFormat="1" ht="35.1" customHeight="1" outlineLevel="1" x14ac:dyDescent="0.25">
      <c r="A87" s="325" t="s">
        <v>356</v>
      </c>
      <c r="B87" s="326"/>
      <c r="C87" s="119" t="s">
        <v>522</v>
      </c>
      <c r="D87" s="541">
        <v>5.5209999999999999</v>
      </c>
      <c r="E87" s="518">
        <v>2.8769999999999998</v>
      </c>
      <c r="F87" s="518">
        <v>4.8369999999999997</v>
      </c>
      <c r="G87" s="541">
        <v>4.6790000000000003</v>
      </c>
      <c r="H87" s="541">
        <v>4.6790000000000003</v>
      </c>
      <c r="I87" s="517">
        <v>0.68400000000000016</v>
      </c>
      <c r="J87" s="518">
        <f t="shared" si="2"/>
        <v>1.96</v>
      </c>
      <c r="K87" s="522">
        <f t="shared" si="3"/>
        <v>1.6812652068126521</v>
      </c>
      <c r="L87" s="327"/>
      <c r="M87" s="328"/>
      <c r="N87" s="119" t="s">
        <v>795</v>
      </c>
      <c r="O87" s="541">
        <v>0</v>
      </c>
      <c r="P87" s="541">
        <v>0</v>
      </c>
      <c r="Q87" s="329">
        <v>2015</v>
      </c>
      <c r="R87" s="329">
        <v>2015</v>
      </c>
      <c r="S87" s="541">
        <v>5.5209999999999999</v>
      </c>
      <c r="T87" s="541">
        <v>0</v>
      </c>
      <c r="U87" s="541">
        <v>0</v>
      </c>
      <c r="V87" s="541">
        <v>0</v>
      </c>
      <c r="W87" s="541">
        <v>0</v>
      </c>
      <c r="X87" s="295">
        <v>0</v>
      </c>
      <c r="Y87" s="295">
        <v>0</v>
      </c>
    </row>
    <row r="88" spans="1:25" s="325" customFormat="1" ht="35.1" customHeight="1" outlineLevel="1" x14ac:dyDescent="0.25">
      <c r="A88" s="325" t="s">
        <v>356</v>
      </c>
      <c r="B88" s="326"/>
      <c r="C88" s="119" t="s">
        <v>523</v>
      </c>
      <c r="D88" s="541">
        <v>46.174999999999997</v>
      </c>
      <c r="E88" s="518">
        <v>0</v>
      </c>
      <c r="F88" s="518">
        <v>0</v>
      </c>
      <c r="G88" s="541">
        <v>0</v>
      </c>
      <c r="H88" s="541">
        <v>0</v>
      </c>
      <c r="I88" s="517">
        <v>46.174999999999997</v>
      </c>
      <c r="J88" s="518">
        <f t="shared" si="2"/>
        <v>0</v>
      </c>
      <c r="K88" s="522" t="str">
        <f t="shared" si="3"/>
        <v>&gt;100 %</v>
      </c>
      <c r="L88" s="327"/>
      <c r="M88" s="328"/>
      <c r="N88" s="119">
        <v>0</v>
      </c>
      <c r="O88" s="541">
        <v>0</v>
      </c>
      <c r="P88" s="541">
        <v>0</v>
      </c>
      <c r="Q88" s="329">
        <v>2015</v>
      </c>
      <c r="R88" s="329">
        <v>2015</v>
      </c>
      <c r="S88" s="541">
        <v>54.487000000000002</v>
      </c>
      <c r="T88" s="541">
        <v>0</v>
      </c>
      <c r="U88" s="541">
        <v>0</v>
      </c>
      <c r="V88" s="541">
        <v>0</v>
      </c>
      <c r="W88" s="541">
        <v>0</v>
      </c>
      <c r="X88" s="295">
        <v>0</v>
      </c>
      <c r="Y88" s="295">
        <v>0</v>
      </c>
    </row>
    <row r="89" spans="1:25" s="325" customFormat="1" ht="35.1" customHeight="1" outlineLevel="1" x14ac:dyDescent="0.25">
      <c r="A89" s="325" t="s">
        <v>356</v>
      </c>
      <c r="B89" s="326"/>
      <c r="C89" s="119" t="s">
        <v>524</v>
      </c>
      <c r="D89" s="541">
        <v>2.8929999999999998</v>
      </c>
      <c r="E89" s="518">
        <v>0.20892068423190061</v>
      </c>
      <c r="F89" s="518">
        <v>0</v>
      </c>
      <c r="G89" s="541">
        <v>0</v>
      </c>
      <c r="H89" s="541">
        <v>0</v>
      </c>
      <c r="I89" s="517">
        <v>2.8929999999999998</v>
      </c>
      <c r="J89" s="518">
        <f t="shared" si="2"/>
        <v>-0.20892068423190061</v>
      </c>
      <c r="K89" s="522">
        <f t="shared" si="3"/>
        <v>0</v>
      </c>
      <c r="L89" s="327"/>
      <c r="M89" s="328"/>
      <c r="N89" s="119" t="s">
        <v>389</v>
      </c>
      <c r="O89" s="541">
        <v>0</v>
      </c>
      <c r="P89" s="541">
        <v>0</v>
      </c>
      <c r="Q89" s="329">
        <v>2015</v>
      </c>
      <c r="R89" s="329">
        <v>2015</v>
      </c>
      <c r="S89" s="541">
        <v>3.4140000000000001</v>
      </c>
      <c r="T89" s="541">
        <v>0</v>
      </c>
      <c r="U89" s="541">
        <v>0</v>
      </c>
      <c r="V89" s="541">
        <v>0</v>
      </c>
      <c r="W89" s="541">
        <v>0</v>
      </c>
      <c r="X89" s="295">
        <v>0</v>
      </c>
      <c r="Y89" s="295">
        <v>0</v>
      </c>
    </row>
    <row r="90" spans="1:25" s="325" customFormat="1" ht="35.1" customHeight="1" outlineLevel="1" x14ac:dyDescent="0.25">
      <c r="A90" s="325" t="s">
        <v>353</v>
      </c>
      <c r="B90" s="326"/>
      <c r="C90" s="119" t="s">
        <v>528</v>
      </c>
      <c r="D90" s="541">
        <v>0</v>
      </c>
      <c r="E90" s="518">
        <v>0</v>
      </c>
      <c r="F90" s="518">
        <v>0</v>
      </c>
      <c r="G90" s="541">
        <v>0</v>
      </c>
      <c r="H90" s="541">
        <v>0.70399999999999996</v>
      </c>
      <c r="I90" s="517" t="s">
        <v>760</v>
      </c>
      <c r="J90" s="518">
        <f t="shared" si="2"/>
        <v>0</v>
      </c>
      <c r="K90" s="522" t="str">
        <f t="shared" si="3"/>
        <v>&gt;100 %</v>
      </c>
      <c r="L90" s="327"/>
      <c r="M90" s="328"/>
      <c r="N90" s="119">
        <v>0</v>
      </c>
      <c r="O90" s="541">
        <v>0</v>
      </c>
      <c r="P90" s="541">
        <v>0</v>
      </c>
      <c r="Q90" s="329">
        <v>2015</v>
      </c>
      <c r="R90" s="329">
        <v>2015</v>
      </c>
      <c r="S90" s="541">
        <v>0</v>
      </c>
      <c r="T90" s="541">
        <v>0</v>
      </c>
      <c r="U90" s="541">
        <v>0</v>
      </c>
      <c r="V90" s="541">
        <v>0</v>
      </c>
      <c r="W90" s="541">
        <v>0.1</v>
      </c>
      <c r="X90" s="295" t="s">
        <v>475</v>
      </c>
      <c r="Y90" s="295" t="s">
        <v>475</v>
      </c>
    </row>
    <row r="91" spans="1:25" s="325" customFormat="1" ht="35.1" customHeight="1" outlineLevel="1" x14ac:dyDescent="0.25">
      <c r="A91" s="325" t="s">
        <v>353</v>
      </c>
      <c r="B91" s="326"/>
      <c r="C91" s="119" t="s">
        <v>531</v>
      </c>
      <c r="D91" s="541">
        <v>4.625</v>
      </c>
      <c r="E91" s="518">
        <v>1.47804</v>
      </c>
      <c r="F91" s="518">
        <v>0</v>
      </c>
      <c r="G91" s="541">
        <v>0</v>
      </c>
      <c r="H91" s="541">
        <v>0</v>
      </c>
      <c r="I91" s="517">
        <v>4.625</v>
      </c>
      <c r="J91" s="518">
        <f t="shared" si="2"/>
        <v>-1.47804</v>
      </c>
      <c r="K91" s="522">
        <f t="shared" si="3"/>
        <v>0</v>
      </c>
      <c r="L91" s="327"/>
      <c r="M91" s="328"/>
      <c r="N91" s="119" t="s">
        <v>883</v>
      </c>
      <c r="O91" s="541">
        <v>0</v>
      </c>
      <c r="P91" s="541">
        <v>0</v>
      </c>
      <c r="Q91" s="329">
        <v>2015</v>
      </c>
      <c r="R91" s="329">
        <v>2016</v>
      </c>
      <c r="S91" s="541">
        <v>4.625</v>
      </c>
      <c r="T91" s="541">
        <v>0</v>
      </c>
      <c r="U91" s="541">
        <v>0</v>
      </c>
      <c r="V91" s="541">
        <v>0</v>
      </c>
      <c r="W91" s="541">
        <v>0</v>
      </c>
      <c r="X91" s="295">
        <v>0</v>
      </c>
      <c r="Y91" s="295">
        <v>0</v>
      </c>
    </row>
    <row r="92" spans="1:25" s="325" customFormat="1" ht="35.1" customHeight="1" outlineLevel="1" x14ac:dyDescent="0.25">
      <c r="A92" s="325" t="s">
        <v>353</v>
      </c>
      <c r="B92" s="326"/>
      <c r="C92" s="119" t="s">
        <v>796</v>
      </c>
      <c r="D92" s="541">
        <v>10.670999999999999</v>
      </c>
      <c r="E92" s="518">
        <v>0</v>
      </c>
      <c r="F92" s="518">
        <v>0</v>
      </c>
      <c r="G92" s="541">
        <v>9.6809999999999992</v>
      </c>
      <c r="H92" s="541">
        <v>9.6809999999999992</v>
      </c>
      <c r="I92" s="517">
        <v>10.670999999999999</v>
      </c>
      <c r="J92" s="518">
        <f t="shared" si="2"/>
        <v>0</v>
      </c>
      <c r="K92" s="522" t="str">
        <f t="shared" si="3"/>
        <v>&gt;100 %</v>
      </c>
      <c r="L92" s="327"/>
      <c r="M92" s="328"/>
      <c r="N92" s="119">
        <v>0</v>
      </c>
      <c r="O92" s="541">
        <v>0</v>
      </c>
      <c r="P92" s="541">
        <v>0</v>
      </c>
      <c r="Q92" s="329">
        <v>2015</v>
      </c>
      <c r="R92" s="329">
        <v>2015</v>
      </c>
      <c r="S92" s="541">
        <v>12.028559</v>
      </c>
      <c r="T92" s="541">
        <v>0</v>
      </c>
      <c r="U92" s="541">
        <v>0</v>
      </c>
      <c r="V92" s="541">
        <v>0</v>
      </c>
      <c r="W92" s="541">
        <v>0</v>
      </c>
      <c r="X92" s="295" t="s">
        <v>887</v>
      </c>
      <c r="Y92" s="295" t="s">
        <v>887</v>
      </c>
    </row>
    <row r="93" spans="1:25" s="325" customFormat="1" ht="35.1" customHeight="1" outlineLevel="1" x14ac:dyDescent="0.25">
      <c r="A93" s="325" t="s">
        <v>353</v>
      </c>
      <c r="B93" s="326"/>
      <c r="C93" s="119" t="s">
        <v>797</v>
      </c>
      <c r="D93" s="541">
        <v>1.5611386319842022</v>
      </c>
      <c r="E93" s="518">
        <v>0.25325999999999999</v>
      </c>
      <c r="F93" s="518">
        <v>0</v>
      </c>
      <c r="G93" s="541">
        <v>0</v>
      </c>
      <c r="H93" s="541">
        <v>0</v>
      </c>
      <c r="I93" s="517">
        <v>1.5611386319842022</v>
      </c>
      <c r="J93" s="518">
        <f t="shared" si="2"/>
        <v>-0.25325999999999999</v>
      </c>
      <c r="K93" s="522">
        <f t="shared" si="3"/>
        <v>0</v>
      </c>
      <c r="L93" s="327"/>
      <c r="M93" s="328"/>
      <c r="N93" s="119" t="s">
        <v>883</v>
      </c>
      <c r="O93" s="541">
        <v>0</v>
      </c>
      <c r="P93" s="541">
        <v>0.5</v>
      </c>
      <c r="Q93" s="329">
        <v>2015</v>
      </c>
      <c r="R93" s="329">
        <v>2015</v>
      </c>
      <c r="S93" s="541">
        <v>1.5611386319842022</v>
      </c>
      <c r="T93" s="541">
        <v>0</v>
      </c>
      <c r="U93" s="541">
        <v>0</v>
      </c>
      <c r="V93" s="541">
        <v>0</v>
      </c>
      <c r="W93" s="541">
        <v>0</v>
      </c>
      <c r="X93" s="295">
        <v>0</v>
      </c>
      <c r="Y93" s="295">
        <v>0</v>
      </c>
    </row>
    <row r="94" spans="1:25" s="325" customFormat="1" ht="35.1" customHeight="1" outlineLevel="1" x14ac:dyDescent="0.25">
      <c r="A94" s="325" t="s">
        <v>353</v>
      </c>
      <c r="B94" s="326"/>
      <c r="C94" s="119" t="s">
        <v>532</v>
      </c>
      <c r="D94" s="541">
        <v>121.866</v>
      </c>
      <c r="E94" s="518">
        <v>4.789714</v>
      </c>
      <c r="F94" s="518">
        <v>53.142298999999994</v>
      </c>
      <c r="G94" s="541">
        <v>38.895999999999994</v>
      </c>
      <c r="H94" s="541">
        <v>0</v>
      </c>
      <c r="I94" s="517">
        <v>68.723701000000005</v>
      </c>
      <c r="J94" s="518">
        <f t="shared" si="2"/>
        <v>48.352584999999991</v>
      </c>
      <c r="K94" s="522">
        <f t="shared" si="3"/>
        <v>11.095088140962069</v>
      </c>
      <c r="L94" s="327"/>
      <c r="M94" s="328"/>
      <c r="N94" s="119" t="s">
        <v>463</v>
      </c>
      <c r="O94" s="541">
        <v>0.4</v>
      </c>
      <c r="P94" s="541">
        <v>6.6</v>
      </c>
      <c r="Q94" s="329">
        <v>2015</v>
      </c>
      <c r="R94" s="329">
        <v>2016</v>
      </c>
      <c r="S94" s="541">
        <v>121.86638926504024</v>
      </c>
      <c r="T94" s="541">
        <v>0</v>
      </c>
      <c r="U94" s="541">
        <v>0</v>
      </c>
      <c r="V94" s="541">
        <v>0</v>
      </c>
      <c r="W94" s="541">
        <v>0</v>
      </c>
      <c r="X94" s="295">
        <v>0</v>
      </c>
      <c r="Y94" s="295">
        <v>0</v>
      </c>
    </row>
    <row r="95" spans="1:25" s="325" customFormat="1" ht="35.1" customHeight="1" outlineLevel="1" x14ac:dyDescent="0.25">
      <c r="A95" s="325" t="s">
        <v>353</v>
      </c>
      <c r="B95" s="326"/>
      <c r="C95" s="119" t="s">
        <v>533</v>
      </c>
      <c r="D95" s="541">
        <v>5.0739999999999998</v>
      </c>
      <c r="E95" s="518">
        <v>0.1</v>
      </c>
      <c r="F95" s="518">
        <v>0</v>
      </c>
      <c r="G95" s="541">
        <v>0</v>
      </c>
      <c r="H95" s="541">
        <v>0</v>
      </c>
      <c r="I95" s="517">
        <v>5.0739999999999998</v>
      </c>
      <c r="J95" s="518">
        <f t="shared" si="2"/>
        <v>-0.1</v>
      </c>
      <c r="K95" s="522">
        <f t="shared" si="3"/>
        <v>0</v>
      </c>
      <c r="L95" s="327"/>
      <c r="M95" s="328"/>
      <c r="N95" s="119" t="s">
        <v>883</v>
      </c>
      <c r="O95" s="541">
        <v>0</v>
      </c>
      <c r="P95" s="541">
        <v>0</v>
      </c>
      <c r="Q95" s="329">
        <v>2015</v>
      </c>
      <c r="R95" s="329">
        <v>2016</v>
      </c>
      <c r="S95" s="541">
        <v>5.0739999999999998</v>
      </c>
      <c r="T95" s="541">
        <v>0</v>
      </c>
      <c r="U95" s="541">
        <v>0</v>
      </c>
      <c r="V95" s="541">
        <v>0</v>
      </c>
      <c r="W95" s="541">
        <v>0</v>
      </c>
      <c r="X95" s="295">
        <v>0</v>
      </c>
      <c r="Y95" s="295">
        <v>0</v>
      </c>
    </row>
    <row r="96" spans="1:25" s="325" customFormat="1" ht="35.1" customHeight="1" outlineLevel="1" x14ac:dyDescent="0.25">
      <c r="A96" s="325" t="s">
        <v>353</v>
      </c>
      <c r="B96" s="326"/>
      <c r="C96" s="119" t="s">
        <v>535</v>
      </c>
      <c r="D96" s="541">
        <v>3.0979572549969978</v>
      </c>
      <c r="E96" s="518">
        <v>0</v>
      </c>
      <c r="F96" s="518">
        <v>0.63295000000000001</v>
      </c>
      <c r="G96" s="541">
        <v>1.325</v>
      </c>
      <c r="H96" s="541">
        <v>1.325</v>
      </c>
      <c r="I96" s="517">
        <v>2.4650072549969977</v>
      </c>
      <c r="J96" s="518">
        <f t="shared" si="2"/>
        <v>0.63295000000000001</v>
      </c>
      <c r="K96" s="522" t="str">
        <f t="shared" si="3"/>
        <v>&gt;100 %</v>
      </c>
      <c r="L96" s="327"/>
      <c r="M96" s="328"/>
      <c r="N96" s="119" t="s">
        <v>463</v>
      </c>
      <c r="O96" s="541">
        <v>0</v>
      </c>
      <c r="P96" s="541">
        <v>0</v>
      </c>
      <c r="Q96" s="329">
        <v>2015</v>
      </c>
      <c r="R96" s="329">
        <v>2016</v>
      </c>
      <c r="S96" s="541">
        <v>3.54100571931472</v>
      </c>
      <c r="T96" s="541">
        <v>0</v>
      </c>
      <c r="U96" s="541">
        <v>0</v>
      </c>
      <c r="V96" s="541">
        <v>0</v>
      </c>
      <c r="W96" s="541">
        <v>0</v>
      </c>
      <c r="X96" s="295" t="s">
        <v>540</v>
      </c>
      <c r="Y96" s="295" t="s">
        <v>540</v>
      </c>
    </row>
    <row r="97" spans="1:25" s="325" customFormat="1" ht="35.1" customHeight="1" outlineLevel="1" x14ac:dyDescent="0.25">
      <c r="A97" s="325" t="s">
        <v>353</v>
      </c>
      <c r="B97" s="326"/>
      <c r="C97" s="119" t="s">
        <v>536</v>
      </c>
      <c r="D97" s="541">
        <v>2.4140597335755483</v>
      </c>
      <c r="E97" s="518">
        <v>0</v>
      </c>
      <c r="F97" s="518">
        <v>1.37842869</v>
      </c>
      <c r="G97" s="541">
        <v>1.3839999999999999</v>
      </c>
      <c r="H97" s="541">
        <v>1.3839999999999999</v>
      </c>
      <c r="I97" s="517">
        <v>1.0356310435755482</v>
      </c>
      <c r="J97" s="518">
        <f t="shared" si="2"/>
        <v>1.37842869</v>
      </c>
      <c r="K97" s="522" t="str">
        <f t="shared" si="3"/>
        <v>&gt;100 %</v>
      </c>
      <c r="L97" s="327"/>
      <c r="M97" s="328"/>
      <c r="N97" s="119" t="s">
        <v>463</v>
      </c>
      <c r="O97" s="541">
        <v>0</v>
      </c>
      <c r="P97" s="541">
        <v>0</v>
      </c>
      <c r="Q97" s="329">
        <v>2015</v>
      </c>
      <c r="R97" s="329">
        <v>2016</v>
      </c>
      <c r="S97" s="541">
        <v>2.5343857756079999</v>
      </c>
      <c r="T97" s="541">
        <v>0</v>
      </c>
      <c r="U97" s="541">
        <v>0</v>
      </c>
      <c r="V97" s="541">
        <v>0</v>
      </c>
      <c r="W97" s="541">
        <v>0</v>
      </c>
      <c r="X97" s="295">
        <v>0</v>
      </c>
      <c r="Y97" s="295">
        <v>0</v>
      </c>
    </row>
    <row r="98" spans="1:25" s="325" customFormat="1" ht="35.1" customHeight="1" outlineLevel="1" x14ac:dyDescent="0.25">
      <c r="A98" s="325" t="s">
        <v>353</v>
      </c>
      <c r="B98" s="326"/>
      <c r="C98" s="119" t="s">
        <v>537</v>
      </c>
      <c r="D98" s="541">
        <v>162.16534443999996</v>
      </c>
      <c r="E98" s="518">
        <v>0</v>
      </c>
      <c r="F98" s="518">
        <v>0</v>
      </c>
      <c r="G98" s="541">
        <v>0</v>
      </c>
      <c r="H98" s="541">
        <v>0</v>
      </c>
      <c r="I98" s="517">
        <v>162.16534443999996</v>
      </c>
      <c r="J98" s="518">
        <f t="shared" si="2"/>
        <v>0</v>
      </c>
      <c r="K98" s="522" t="str">
        <f t="shared" si="3"/>
        <v>&gt;100 %</v>
      </c>
      <c r="L98" s="327"/>
      <c r="M98" s="328"/>
      <c r="N98" s="119">
        <v>0</v>
      </c>
      <c r="O98" s="541">
        <v>80</v>
      </c>
      <c r="P98" s="541">
        <v>0</v>
      </c>
      <c r="Q98" s="329">
        <v>2015</v>
      </c>
      <c r="R98" s="329">
        <v>2024</v>
      </c>
      <c r="S98" s="541">
        <v>162.16534443999996</v>
      </c>
      <c r="T98" s="541">
        <v>0</v>
      </c>
      <c r="U98" s="541">
        <v>0</v>
      </c>
      <c r="V98" s="541">
        <v>0</v>
      </c>
      <c r="W98" s="541">
        <v>0</v>
      </c>
      <c r="X98" s="295">
        <v>0</v>
      </c>
      <c r="Y98" s="295">
        <v>0</v>
      </c>
    </row>
    <row r="99" spans="1:25" s="325" customFormat="1" ht="35.1" customHeight="1" outlineLevel="1" x14ac:dyDescent="0.25">
      <c r="A99" s="325" t="s">
        <v>353</v>
      </c>
      <c r="B99" s="326"/>
      <c r="C99" s="119" t="s">
        <v>538</v>
      </c>
      <c r="D99" s="541">
        <v>4.7560354240827714</v>
      </c>
      <c r="E99" s="518">
        <v>0.18054000000000001</v>
      </c>
      <c r="F99" s="518">
        <v>0.18054000000000001</v>
      </c>
      <c r="G99" s="541">
        <v>0</v>
      </c>
      <c r="H99" s="541">
        <v>0.255</v>
      </c>
      <c r="I99" s="517">
        <v>4.5754954240827717</v>
      </c>
      <c r="J99" s="518">
        <f t="shared" si="2"/>
        <v>0</v>
      </c>
      <c r="K99" s="522">
        <f t="shared" si="3"/>
        <v>1</v>
      </c>
      <c r="L99" s="327"/>
      <c r="M99" s="328"/>
      <c r="N99" s="119">
        <v>0</v>
      </c>
      <c r="O99" s="541">
        <v>0</v>
      </c>
      <c r="P99" s="541">
        <v>0</v>
      </c>
      <c r="Q99" s="329">
        <v>2014</v>
      </c>
      <c r="R99" s="329">
        <v>2015</v>
      </c>
      <c r="S99" s="541">
        <v>5.4130410234160005</v>
      </c>
      <c r="T99" s="541">
        <v>0</v>
      </c>
      <c r="U99" s="541">
        <v>0</v>
      </c>
      <c r="V99" s="541">
        <v>0</v>
      </c>
      <c r="W99" s="541">
        <v>0</v>
      </c>
      <c r="X99" s="295">
        <v>0</v>
      </c>
      <c r="Y99" s="295">
        <v>0</v>
      </c>
    </row>
    <row r="100" spans="1:25" s="325" customFormat="1" ht="35.1" customHeight="1" outlineLevel="1" x14ac:dyDescent="0.25">
      <c r="A100" s="325" t="s">
        <v>353</v>
      </c>
      <c r="B100" s="326"/>
      <c r="C100" s="119" t="s">
        <v>388</v>
      </c>
      <c r="D100" s="541">
        <v>81.155130597757193</v>
      </c>
      <c r="E100" s="518">
        <v>0.32562799999999997</v>
      </c>
      <c r="F100" s="518">
        <v>0.44781974999999996</v>
      </c>
      <c r="G100" s="541">
        <v>43.276000000000003</v>
      </c>
      <c r="H100" s="541">
        <v>85.641000000000005</v>
      </c>
      <c r="I100" s="517">
        <v>80.707310847757199</v>
      </c>
      <c r="J100" s="518">
        <f t="shared" si="2"/>
        <v>0.12219174999999999</v>
      </c>
      <c r="K100" s="522">
        <f t="shared" si="3"/>
        <v>1.3752495178547299</v>
      </c>
      <c r="L100" s="327"/>
      <c r="M100" s="328"/>
      <c r="N100" s="119" t="s">
        <v>463</v>
      </c>
      <c r="O100" s="541">
        <v>0</v>
      </c>
      <c r="P100" s="541">
        <v>3.972</v>
      </c>
      <c r="Q100" s="329">
        <v>2013</v>
      </c>
      <c r="R100" s="329">
        <v>2015</v>
      </c>
      <c r="S100" s="541">
        <v>105.10935055056927</v>
      </c>
      <c r="T100" s="541">
        <v>12.6</v>
      </c>
      <c r="U100" s="541">
        <v>2.97</v>
      </c>
      <c r="V100" s="541">
        <v>12.6</v>
      </c>
      <c r="W100" s="541">
        <v>4.2750000000000004</v>
      </c>
      <c r="X100" s="295" t="s">
        <v>540</v>
      </c>
      <c r="Y100" s="295" t="s">
        <v>540</v>
      </c>
    </row>
    <row r="101" spans="1:25" s="325" customFormat="1" ht="35.1" customHeight="1" outlineLevel="1" x14ac:dyDescent="0.25">
      <c r="A101" s="325" t="s">
        <v>353</v>
      </c>
      <c r="B101" s="326"/>
      <c r="C101" s="119" t="s">
        <v>541</v>
      </c>
      <c r="D101" s="541">
        <v>23.177327652981301</v>
      </c>
      <c r="E101" s="518">
        <v>0</v>
      </c>
      <c r="F101" s="518">
        <v>0.41647627999999998</v>
      </c>
      <c r="G101" s="541">
        <v>0.41599999999999998</v>
      </c>
      <c r="H101" s="541">
        <v>0</v>
      </c>
      <c r="I101" s="517">
        <v>22.7608513729813</v>
      </c>
      <c r="J101" s="518">
        <f t="shared" si="2"/>
        <v>0.41647627999999998</v>
      </c>
      <c r="K101" s="522" t="str">
        <f t="shared" si="3"/>
        <v>&gt;100 %</v>
      </c>
      <c r="L101" s="327"/>
      <c r="M101" s="328"/>
      <c r="N101" s="119" t="s">
        <v>463</v>
      </c>
      <c r="O101" s="541">
        <v>0</v>
      </c>
      <c r="P101" s="541">
        <v>0</v>
      </c>
      <c r="Q101" s="329">
        <v>2015</v>
      </c>
      <c r="R101" s="329">
        <v>2017</v>
      </c>
      <c r="S101" s="541">
        <v>23.177327652981301</v>
      </c>
      <c r="T101" s="541">
        <v>0</v>
      </c>
      <c r="U101" s="541">
        <v>0</v>
      </c>
      <c r="V101" s="541">
        <v>0</v>
      </c>
      <c r="W101" s="541">
        <v>0</v>
      </c>
      <c r="X101" s="295">
        <v>0</v>
      </c>
      <c r="Y101" s="295">
        <v>0</v>
      </c>
    </row>
    <row r="102" spans="1:25" s="325" customFormat="1" ht="35.1" customHeight="1" outlineLevel="1" x14ac:dyDescent="0.25">
      <c r="A102" s="325" t="s">
        <v>353</v>
      </c>
      <c r="B102" s="326"/>
      <c r="C102" s="119" t="s">
        <v>391</v>
      </c>
      <c r="D102" s="541">
        <v>7.2066317</v>
      </c>
      <c r="E102" s="518">
        <v>0</v>
      </c>
      <c r="F102" s="518">
        <v>0</v>
      </c>
      <c r="G102" s="541">
        <v>0.26700000000000002</v>
      </c>
      <c r="H102" s="541">
        <v>4.024</v>
      </c>
      <c r="I102" s="517">
        <v>7.2066317</v>
      </c>
      <c r="J102" s="518">
        <f t="shared" si="2"/>
        <v>0</v>
      </c>
      <c r="K102" s="522" t="str">
        <f t="shared" si="3"/>
        <v>&gt;100 %</v>
      </c>
      <c r="L102" s="327"/>
      <c r="M102" s="328"/>
      <c r="N102" s="119">
        <v>0</v>
      </c>
      <c r="O102" s="541">
        <v>0</v>
      </c>
      <c r="P102" s="541">
        <v>0</v>
      </c>
      <c r="Q102" s="329">
        <v>2013</v>
      </c>
      <c r="R102" s="329">
        <v>2015</v>
      </c>
      <c r="S102" s="541">
        <v>17.394521599999997</v>
      </c>
      <c r="T102" s="541">
        <v>0</v>
      </c>
      <c r="U102" s="541">
        <v>0</v>
      </c>
      <c r="V102" s="541">
        <v>0</v>
      </c>
      <c r="W102" s="541">
        <v>0</v>
      </c>
      <c r="X102" s="295" t="s">
        <v>483</v>
      </c>
      <c r="Y102" s="295" t="s">
        <v>483</v>
      </c>
    </row>
    <row r="103" spans="1:25" s="325" customFormat="1" ht="35.1" customHeight="1" outlineLevel="1" x14ac:dyDescent="0.25">
      <c r="A103" s="325" t="s">
        <v>353</v>
      </c>
      <c r="B103" s="326"/>
      <c r="C103" s="119" t="s">
        <v>543</v>
      </c>
      <c r="D103" s="541">
        <v>2.7204371120451332</v>
      </c>
      <c r="E103" s="518">
        <v>0</v>
      </c>
      <c r="F103" s="518">
        <v>0.81810123000000001</v>
      </c>
      <c r="G103" s="541">
        <v>0.157</v>
      </c>
      <c r="H103" s="541">
        <v>3.4729999999999999</v>
      </c>
      <c r="I103" s="517">
        <v>1.9023358820451333</v>
      </c>
      <c r="J103" s="518">
        <f t="shared" si="2"/>
        <v>0.81810123000000001</v>
      </c>
      <c r="K103" s="522" t="str">
        <f t="shared" si="3"/>
        <v>&gt;100 %</v>
      </c>
      <c r="L103" s="327"/>
      <c r="M103" s="328"/>
      <c r="N103" s="119" t="s">
        <v>463</v>
      </c>
      <c r="O103" s="541">
        <v>0</v>
      </c>
      <c r="P103" s="541">
        <v>0</v>
      </c>
      <c r="Q103" s="329">
        <v>2013</v>
      </c>
      <c r="R103" s="329">
        <v>2015</v>
      </c>
      <c r="S103" s="541">
        <v>3.048891096154565</v>
      </c>
      <c r="T103" s="541">
        <v>0</v>
      </c>
      <c r="U103" s="541">
        <v>0</v>
      </c>
      <c r="V103" s="541">
        <v>0</v>
      </c>
      <c r="W103" s="541">
        <v>0</v>
      </c>
      <c r="X103" s="295">
        <v>0</v>
      </c>
      <c r="Y103" s="295">
        <v>0</v>
      </c>
    </row>
    <row r="104" spans="1:25" s="325" customFormat="1" ht="35.1" customHeight="1" outlineLevel="1" x14ac:dyDescent="0.25">
      <c r="A104" s="325" t="s">
        <v>353</v>
      </c>
      <c r="B104" s="326"/>
      <c r="C104" s="119" t="s">
        <v>544</v>
      </c>
      <c r="D104" s="541">
        <v>6.3949999999999996</v>
      </c>
      <c r="E104" s="518">
        <v>0</v>
      </c>
      <c r="F104" s="518">
        <v>0</v>
      </c>
      <c r="G104" s="541">
        <v>-0.48199999999999998</v>
      </c>
      <c r="H104" s="541">
        <v>0</v>
      </c>
      <c r="I104" s="517">
        <v>6.3949999999999996</v>
      </c>
      <c r="J104" s="518">
        <f t="shared" si="2"/>
        <v>0</v>
      </c>
      <c r="K104" s="522" t="str">
        <f t="shared" si="3"/>
        <v>&gt;100 %</v>
      </c>
      <c r="L104" s="327"/>
      <c r="M104" s="328"/>
      <c r="N104" s="119">
        <v>0</v>
      </c>
      <c r="O104" s="541">
        <v>0</v>
      </c>
      <c r="P104" s="541">
        <v>0</v>
      </c>
      <c r="Q104" s="329">
        <v>2015</v>
      </c>
      <c r="R104" s="329">
        <v>2016</v>
      </c>
      <c r="S104" s="541">
        <v>6.3949999999999996</v>
      </c>
      <c r="T104" s="541">
        <v>0</v>
      </c>
      <c r="U104" s="541">
        <v>0</v>
      </c>
      <c r="V104" s="541">
        <v>0</v>
      </c>
      <c r="W104" s="541">
        <v>0</v>
      </c>
      <c r="X104" s="295">
        <v>0</v>
      </c>
      <c r="Y104" s="295">
        <v>0</v>
      </c>
    </row>
    <row r="105" spans="1:25" s="325" customFormat="1" ht="35.1" customHeight="1" outlineLevel="1" x14ac:dyDescent="0.25">
      <c r="A105" s="325" t="s">
        <v>353</v>
      </c>
      <c r="B105" s="326"/>
      <c r="C105" s="119" t="s">
        <v>547</v>
      </c>
      <c r="D105" s="541">
        <v>175.48911513593876</v>
      </c>
      <c r="E105" s="518">
        <v>0</v>
      </c>
      <c r="F105" s="518">
        <v>5.9899420000000001</v>
      </c>
      <c r="G105" s="541">
        <v>7.5970000000000004</v>
      </c>
      <c r="H105" s="541">
        <v>0</v>
      </c>
      <c r="I105" s="517">
        <v>169.49917313593875</v>
      </c>
      <c r="J105" s="518">
        <f t="shared" si="2"/>
        <v>5.9899420000000001</v>
      </c>
      <c r="K105" s="522" t="str">
        <f t="shared" si="3"/>
        <v>&gt;100 %</v>
      </c>
      <c r="L105" s="327"/>
      <c r="M105" s="328"/>
      <c r="N105" s="119" t="s">
        <v>463</v>
      </c>
      <c r="O105" s="541">
        <v>50</v>
      </c>
      <c r="P105" s="541">
        <v>0</v>
      </c>
      <c r="Q105" s="329">
        <v>2015</v>
      </c>
      <c r="R105" s="329">
        <v>2018</v>
      </c>
      <c r="S105" s="541">
        <v>175.48911513593873</v>
      </c>
      <c r="T105" s="541">
        <v>0</v>
      </c>
      <c r="U105" s="541">
        <v>0</v>
      </c>
      <c r="V105" s="541">
        <v>0</v>
      </c>
      <c r="W105" s="541">
        <v>0</v>
      </c>
      <c r="X105" s="295">
        <v>0</v>
      </c>
      <c r="Y105" s="295">
        <v>0</v>
      </c>
    </row>
    <row r="106" spans="1:25" s="325" customFormat="1" ht="35.1" customHeight="1" outlineLevel="1" x14ac:dyDescent="0.25">
      <c r="A106" s="325" t="s">
        <v>353</v>
      </c>
      <c r="B106" s="326"/>
      <c r="C106" s="119" t="s">
        <v>548</v>
      </c>
      <c r="D106" s="541">
        <v>93.819439999999986</v>
      </c>
      <c r="E106" s="518">
        <v>5.6639999999999997</v>
      </c>
      <c r="F106" s="518">
        <v>0</v>
      </c>
      <c r="G106" s="541">
        <v>0</v>
      </c>
      <c r="H106" s="541">
        <v>0</v>
      </c>
      <c r="I106" s="517">
        <v>93.819439999999986</v>
      </c>
      <c r="J106" s="518">
        <f t="shared" si="2"/>
        <v>-5.6639999999999997</v>
      </c>
      <c r="K106" s="522">
        <f t="shared" si="3"/>
        <v>0</v>
      </c>
      <c r="L106" s="327"/>
      <c r="M106" s="328"/>
      <c r="N106" s="119" t="s">
        <v>385</v>
      </c>
      <c r="O106" s="541">
        <v>0</v>
      </c>
      <c r="P106" s="541">
        <v>1.3</v>
      </c>
      <c r="Q106" s="329">
        <v>2014</v>
      </c>
      <c r="R106" s="329">
        <v>2023</v>
      </c>
      <c r="S106" s="541">
        <v>111.31119999999999</v>
      </c>
      <c r="T106" s="541">
        <v>0</v>
      </c>
      <c r="U106" s="541">
        <v>0</v>
      </c>
      <c r="V106" s="541">
        <v>0</v>
      </c>
      <c r="W106" s="541">
        <v>0</v>
      </c>
      <c r="X106" s="295">
        <v>0</v>
      </c>
      <c r="Y106" s="295">
        <v>0</v>
      </c>
    </row>
    <row r="107" spans="1:25" s="325" customFormat="1" ht="35.1" customHeight="1" outlineLevel="1" x14ac:dyDescent="0.25">
      <c r="A107" s="325" t="s">
        <v>353</v>
      </c>
      <c r="B107" s="326"/>
      <c r="C107" s="119" t="s">
        <v>799</v>
      </c>
      <c r="D107" s="541">
        <v>2.8544218460330644</v>
      </c>
      <c r="E107" s="518">
        <v>0</v>
      </c>
      <c r="F107" s="518">
        <v>0.85494028</v>
      </c>
      <c r="G107" s="541">
        <v>1.06</v>
      </c>
      <c r="H107" s="541">
        <v>2.4220000000000002</v>
      </c>
      <c r="I107" s="517">
        <v>1.9994815660330643</v>
      </c>
      <c r="J107" s="518">
        <f t="shared" si="2"/>
        <v>0.85494028</v>
      </c>
      <c r="K107" s="522" t="str">
        <f t="shared" si="3"/>
        <v>&gt;100 %</v>
      </c>
      <c r="L107" s="327"/>
      <c r="M107" s="328"/>
      <c r="N107" s="119" t="s">
        <v>463</v>
      </c>
      <c r="O107" s="541">
        <v>0</v>
      </c>
      <c r="P107" s="541">
        <v>0</v>
      </c>
      <c r="Q107" s="329">
        <v>2014</v>
      </c>
      <c r="R107" s="329">
        <v>2015</v>
      </c>
      <c r="S107" s="541">
        <v>3.1491427184080001</v>
      </c>
      <c r="T107" s="541">
        <v>0</v>
      </c>
      <c r="U107" s="541">
        <v>0</v>
      </c>
      <c r="V107" s="541">
        <v>0</v>
      </c>
      <c r="W107" s="541">
        <v>0</v>
      </c>
      <c r="X107" s="295" t="s">
        <v>540</v>
      </c>
      <c r="Y107" s="295" t="s">
        <v>540</v>
      </c>
    </row>
    <row r="108" spans="1:25" s="325" customFormat="1" ht="35.1" customHeight="1" outlineLevel="1" x14ac:dyDescent="0.25">
      <c r="A108" s="325" t="s">
        <v>353</v>
      </c>
      <c r="B108" s="326"/>
      <c r="C108" s="119" t="s">
        <v>549</v>
      </c>
      <c r="D108" s="541">
        <v>5.1044874104352509</v>
      </c>
      <c r="E108" s="518">
        <v>0</v>
      </c>
      <c r="F108" s="518">
        <v>0</v>
      </c>
      <c r="G108" s="541">
        <v>3.9689999999999999</v>
      </c>
      <c r="H108" s="541">
        <v>3.9689999999999999</v>
      </c>
      <c r="I108" s="517">
        <v>5.1044874104352509</v>
      </c>
      <c r="J108" s="518">
        <f t="shared" si="2"/>
        <v>0</v>
      </c>
      <c r="K108" s="522" t="str">
        <f t="shared" si="3"/>
        <v>&gt;100 %</v>
      </c>
      <c r="L108" s="327"/>
      <c r="M108" s="328"/>
      <c r="N108" s="119">
        <v>0</v>
      </c>
      <c r="O108" s="541">
        <v>0</v>
      </c>
      <c r="P108" s="541">
        <v>0</v>
      </c>
      <c r="Q108" s="329">
        <v>2014</v>
      </c>
      <c r="R108" s="329">
        <v>2015</v>
      </c>
      <c r="S108" s="541">
        <v>5.3616579111567368</v>
      </c>
      <c r="T108" s="541">
        <v>0</v>
      </c>
      <c r="U108" s="541">
        <v>0</v>
      </c>
      <c r="V108" s="541">
        <v>0</v>
      </c>
      <c r="W108" s="541">
        <v>0</v>
      </c>
      <c r="X108" s="295" t="s">
        <v>910</v>
      </c>
      <c r="Y108" s="295" t="s">
        <v>910</v>
      </c>
    </row>
    <row r="109" spans="1:25" s="325" customFormat="1" ht="35.1" customHeight="1" outlineLevel="1" x14ac:dyDescent="0.25">
      <c r="A109" s="325" t="s">
        <v>353</v>
      </c>
      <c r="B109" s="326"/>
      <c r="C109" s="119" t="s">
        <v>550</v>
      </c>
      <c r="D109" s="541">
        <v>1.9116</v>
      </c>
      <c r="E109" s="518">
        <v>2.5000000000000001E-2</v>
      </c>
      <c r="F109" s="518">
        <v>0.20329</v>
      </c>
      <c r="G109" s="541">
        <v>1.6659999999999999</v>
      </c>
      <c r="H109" s="541">
        <v>1.6659999999999999</v>
      </c>
      <c r="I109" s="517">
        <v>1.70831</v>
      </c>
      <c r="J109" s="518">
        <f t="shared" si="2"/>
        <v>0.17829</v>
      </c>
      <c r="K109" s="522">
        <f t="shared" si="3"/>
        <v>8.1315999999999988</v>
      </c>
      <c r="L109" s="327"/>
      <c r="M109" s="328"/>
      <c r="N109" s="119" t="s">
        <v>463</v>
      </c>
      <c r="O109" s="541">
        <v>0</v>
      </c>
      <c r="P109" s="541">
        <v>0</v>
      </c>
      <c r="Q109" s="329">
        <v>2015</v>
      </c>
      <c r="R109" s="329">
        <v>2015</v>
      </c>
      <c r="S109" s="541">
        <v>1.9116</v>
      </c>
      <c r="T109" s="541">
        <v>6.3</v>
      </c>
      <c r="U109" s="541">
        <v>0</v>
      </c>
      <c r="V109" s="541">
        <v>6.3</v>
      </c>
      <c r="W109" s="541">
        <v>0</v>
      </c>
      <c r="X109" s="295" t="s">
        <v>540</v>
      </c>
      <c r="Y109" s="295" t="s">
        <v>540</v>
      </c>
    </row>
    <row r="110" spans="1:25" s="325" customFormat="1" ht="35.1" customHeight="1" outlineLevel="1" x14ac:dyDescent="0.25">
      <c r="A110" s="325" t="s">
        <v>353</v>
      </c>
      <c r="B110" s="326"/>
      <c r="C110" s="119" t="s">
        <v>539</v>
      </c>
      <c r="D110" s="541">
        <v>0</v>
      </c>
      <c r="E110" s="518">
        <v>0</v>
      </c>
      <c r="F110" s="518">
        <v>0</v>
      </c>
      <c r="G110" s="541">
        <v>0</v>
      </c>
      <c r="H110" s="541">
        <v>15.5</v>
      </c>
      <c r="I110" s="517" t="s">
        <v>760</v>
      </c>
      <c r="J110" s="518">
        <f t="shared" si="2"/>
        <v>0</v>
      </c>
      <c r="K110" s="522" t="str">
        <f t="shared" si="3"/>
        <v>&gt;100 %</v>
      </c>
      <c r="L110" s="327"/>
      <c r="M110" s="328"/>
      <c r="N110" s="119">
        <v>0</v>
      </c>
      <c r="O110" s="541">
        <v>0</v>
      </c>
      <c r="P110" s="541">
        <v>0</v>
      </c>
      <c r="Q110" s="329">
        <v>2013</v>
      </c>
      <c r="R110" s="329">
        <v>2015</v>
      </c>
      <c r="S110" s="541">
        <v>0</v>
      </c>
      <c r="T110" s="541">
        <v>0</v>
      </c>
      <c r="U110" s="541">
        <v>0</v>
      </c>
      <c r="V110" s="541">
        <v>0</v>
      </c>
      <c r="W110" s="541">
        <v>0</v>
      </c>
      <c r="X110" s="295">
        <v>0</v>
      </c>
      <c r="Y110" s="295">
        <v>0</v>
      </c>
    </row>
    <row r="111" spans="1:25" s="325" customFormat="1" ht="35.1" customHeight="1" outlineLevel="1" x14ac:dyDescent="0.25">
      <c r="A111" s="325" t="s">
        <v>353</v>
      </c>
      <c r="B111" s="326"/>
      <c r="C111" s="119" t="s">
        <v>800</v>
      </c>
      <c r="D111" s="541">
        <v>280.18659859999997</v>
      </c>
      <c r="E111" s="518">
        <v>8.9149857899999994</v>
      </c>
      <c r="F111" s="518">
        <v>8.9149857899999994</v>
      </c>
      <c r="G111" s="541">
        <v>0</v>
      </c>
      <c r="H111" s="541">
        <v>0</v>
      </c>
      <c r="I111" s="517">
        <v>271.27161280999997</v>
      </c>
      <c r="J111" s="518">
        <f t="shared" si="2"/>
        <v>0</v>
      </c>
      <c r="K111" s="522">
        <f t="shared" si="3"/>
        <v>1</v>
      </c>
      <c r="L111" s="327"/>
      <c r="M111" s="328"/>
      <c r="N111" s="119">
        <v>0</v>
      </c>
      <c r="O111" s="541">
        <v>32</v>
      </c>
      <c r="P111" s="541">
        <v>0</v>
      </c>
      <c r="Q111" s="329">
        <v>2014</v>
      </c>
      <c r="R111" s="329">
        <v>2017</v>
      </c>
      <c r="S111" s="541">
        <v>280.18659859999997</v>
      </c>
      <c r="T111" s="541">
        <v>0</v>
      </c>
      <c r="U111" s="541">
        <v>0</v>
      </c>
      <c r="V111" s="541">
        <v>0</v>
      </c>
      <c r="W111" s="541">
        <v>0</v>
      </c>
      <c r="X111" s="295">
        <v>0</v>
      </c>
      <c r="Y111" s="295">
        <v>0</v>
      </c>
    </row>
    <row r="112" spans="1:25" s="325" customFormat="1" ht="35.1" customHeight="1" outlineLevel="1" x14ac:dyDescent="0.25">
      <c r="A112" s="325" t="s">
        <v>353</v>
      </c>
      <c r="B112" s="326"/>
      <c r="C112" s="119" t="s">
        <v>542</v>
      </c>
      <c r="D112" s="541">
        <v>152.82893712382989</v>
      </c>
      <c r="E112" s="518">
        <v>2.0730398700000001</v>
      </c>
      <c r="F112" s="518">
        <v>2.0730398700000001</v>
      </c>
      <c r="G112" s="541">
        <v>0</v>
      </c>
      <c r="H112" s="541">
        <v>0</v>
      </c>
      <c r="I112" s="517">
        <v>150.75589725382989</v>
      </c>
      <c r="J112" s="518">
        <f t="shared" si="2"/>
        <v>0</v>
      </c>
      <c r="K112" s="522">
        <f t="shared" si="3"/>
        <v>1</v>
      </c>
      <c r="L112" s="327"/>
      <c r="M112" s="328"/>
      <c r="N112" s="119">
        <v>0</v>
      </c>
      <c r="O112" s="541">
        <v>0</v>
      </c>
      <c r="P112" s="541">
        <v>0</v>
      </c>
      <c r="Q112" s="329">
        <v>2015</v>
      </c>
      <c r="R112" s="329">
        <v>2020</v>
      </c>
      <c r="S112" s="541">
        <v>206.39602264765909</v>
      </c>
      <c r="T112" s="541">
        <v>0</v>
      </c>
      <c r="U112" s="541">
        <v>0</v>
      </c>
      <c r="V112" s="541">
        <v>0</v>
      </c>
      <c r="W112" s="541">
        <v>0</v>
      </c>
      <c r="X112" s="295">
        <v>0</v>
      </c>
      <c r="Y112" s="295">
        <v>0</v>
      </c>
    </row>
    <row r="113" spans="1:25" s="325" customFormat="1" ht="35.1" customHeight="1" outlineLevel="1" x14ac:dyDescent="0.25">
      <c r="A113" s="325" t="s">
        <v>353</v>
      </c>
      <c r="B113" s="326"/>
      <c r="C113" s="119" t="s">
        <v>546</v>
      </c>
      <c r="D113" s="541">
        <v>68.285120000000006</v>
      </c>
      <c r="E113" s="518">
        <v>2.1426705499999996</v>
      </c>
      <c r="F113" s="518">
        <v>0.14267055000000006</v>
      </c>
      <c r="G113" s="541">
        <v>0</v>
      </c>
      <c r="H113" s="541">
        <v>0</v>
      </c>
      <c r="I113" s="517">
        <v>68.142449450000001</v>
      </c>
      <c r="J113" s="518">
        <f t="shared" si="2"/>
        <v>-1.9999999999999996</v>
      </c>
      <c r="K113" s="522">
        <f t="shared" si="3"/>
        <v>6.6585388033638712E-2</v>
      </c>
      <c r="L113" s="327"/>
      <c r="M113" s="328"/>
      <c r="N113" s="119" t="s">
        <v>883</v>
      </c>
      <c r="O113" s="541">
        <v>0</v>
      </c>
      <c r="P113" s="541">
        <v>0</v>
      </c>
      <c r="Q113" s="329">
        <v>2014</v>
      </c>
      <c r="R113" s="329">
        <v>2024</v>
      </c>
      <c r="S113" s="541">
        <v>70.427999999999997</v>
      </c>
      <c r="T113" s="541">
        <v>0</v>
      </c>
      <c r="U113" s="541">
        <v>0</v>
      </c>
      <c r="V113" s="541">
        <v>0</v>
      </c>
      <c r="W113" s="541">
        <v>0</v>
      </c>
      <c r="X113" s="295">
        <v>0</v>
      </c>
      <c r="Y113" s="295">
        <v>0</v>
      </c>
    </row>
    <row r="114" spans="1:25" s="325" customFormat="1" ht="35.1" customHeight="1" outlineLevel="1" x14ac:dyDescent="0.25">
      <c r="A114" s="325" t="s">
        <v>353</v>
      </c>
      <c r="B114" s="326"/>
      <c r="C114" s="119" t="s">
        <v>390</v>
      </c>
      <c r="D114" s="541">
        <v>0</v>
      </c>
      <c r="E114" s="518">
        <v>0</v>
      </c>
      <c r="F114" s="518">
        <v>0</v>
      </c>
      <c r="G114" s="541">
        <v>-6.5410000000000004</v>
      </c>
      <c r="H114" s="541">
        <v>0</v>
      </c>
      <c r="I114" s="517" t="s">
        <v>760</v>
      </c>
      <c r="J114" s="518">
        <f t="shared" si="2"/>
        <v>0</v>
      </c>
      <c r="K114" s="522" t="str">
        <f t="shared" si="3"/>
        <v>&gt;100 %</v>
      </c>
      <c r="L114" s="327"/>
      <c r="M114" s="328"/>
      <c r="N114" s="119">
        <v>0</v>
      </c>
      <c r="O114" s="541">
        <v>0</v>
      </c>
      <c r="P114" s="541">
        <v>0</v>
      </c>
      <c r="Q114" s="329">
        <v>2014</v>
      </c>
      <c r="R114" s="329">
        <v>2015</v>
      </c>
      <c r="S114" s="541">
        <v>0</v>
      </c>
      <c r="T114" s="541">
        <v>0</v>
      </c>
      <c r="U114" s="541">
        <v>0</v>
      </c>
      <c r="V114" s="541">
        <v>0</v>
      </c>
      <c r="W114" s="541">
        <v>0</v>
      </c>
      <c r="X114" s="295">
        <v>0</v>
      </c>
      <c r="Y114" s="295">
        <v>0</v>
      </c>
    </row>
    <row r="115" spans="1:25" s="325" customFormat="1" ht="35.1" customHeight="1" outlineLevel="1" x14ac:dyDescent="0.25">
      <c r="A115" s="325" t="s">
        <v>353</v>
      </c>
      <c r="B115" s="326"/>
      <c r="C115" s="119" t="s">
        <v>552</v>
      </c>
      <c r="D115" s="541">
        <v>66.674343957187233</v>
      </c>
      <c r="E115" s="518">
        <v>0.264594</v>
      </c>
      <c r="F115" s="518">
        <v>0</v>
      </c>
      <c r="G115" s="541">
        <v>0</v>
      </c>
      <c r="H115" s="541">
        <v>0</v>
      </c>
      <c r="I115" s="517">
        <v>66.674343957187233</v>
      </c>
      <c r="J115" s="518">
        <f t="shared" si="2"/>
        <v>-0.264594</v>
      </c>
      <c r="K115" s="522">
        <f t="shared" si="3"/>
        <v>0</v>
      </c>
      <c r="L115" s="327"/>
      <c r="M115" s="328"/>
      <c r="N115" s="119" t="s">
        <v>883</v>
      </c>
      <c r="O115" s="541">
        <v>20</v>
      </c>
      <c r="P115" s="541">
        <v>0</v>
      </c>
      <c r="Q115" s="329">
        <v>2015</v>
      </c>
      <c r="R115" s="329">
        <v>2016</v>
      </c>
      <c r="S115" s="541">
        <v>66.674343957187233</v>
      </c>
      <c r="T115" s="541">
        <v>0</v>
      </c>
      <c r="U115" s="541">
        <v>0</v>
      </c>
      <c r="V115" s="541">
        <v>0</v>
      </c>
      <c r="W115" s="541">
        <v>0</v>
      </c>
      <c r="X115" s="295">
        <v>0</v>
      </c>
      <c r="Y115" s="295">
        <v>0</v>
      </c>
    </row>
    <row r="116" spans="1:25" s="325" customFormat="1" ht="35.1" customHeight="1" outlineLevel="1" x14ac:dyDescent="0.25">
      <c r="A116" s="325" t="s">
        <v>353</v>
      </c>
      <c r="B116" s="326"/>
      <c r="C116" s="119" t="s">
        <v>553</v>
      </c>
      <c r="D116" s="541">
        <v>2.3137709481332029</v>
      </c>
      <c r="E116" s="518">
        <v>0</v>
      </c>
      <c r="F116" s="518">
        <v>0</v>
      </c>
      <c r="G116" s="541">
        <v>0.75700000000000001</v>
      </c>
      <c r="H116" s="541">
        <v>0.75700000000000001</v>
      </c>
      <c r="I116" s="517">
        <v>2.3137709481332029</v>
      </c>
      <c r="J116" s="518">
        <f t="shared" si="2"/>
        <v>0</v>
      </c>
      <c r="K116" s="522" t="str">
        <f t="shared" si="3"/>
        <v>&gt;100 %</v>
      </c>
      <c r="L116" s="327"/>
      <c r="M116" s="328"/>
      <c r="N116" s="119">
        <v>0</v>
      </c>
      <c r="O116" s="541">
        <v>0</v>
      </c>
      <c r="P116" s="541">
        <v>0</v>
      </c>
      <c r="Q116" s="329">
        <v>2015</v>
      </c>
      <c r="R116" s="329">
        <v>2015</v>
      </c>
      <c r="S116" s="541">
        <v>2.6434305131784157</v>
      </c>
      <c r="T116" s="541">
        <v>0</v>
      </c>
      <c r="U116" s="541">
        <v>0</v>
      </c>
      <c r="V116" s="541">
        <v>0</v>
      </c>
      <c r="W116" s="541">
        <v>0</v>
      </c>
      <c r="X116" s="295" t="s">
        <v>483</v>
      </c>
      <c r="Y116" s="295" t="s">
        <v>483</v>
      </c>
    </row>
    <row r="117" spans="1:25" s="325" customFormat="1" ht="35.1" customHeight="1" outlineLevel="1" x14ac:dyDescent="0.25">
      <c r="A117" s="325" t="s">
        <v>353</v>
      </c>
      <c r="B117" s="326"/>
      <c r="C117" s="119" t="s">
        <v>554</v>
      </c>
      <c r="D117" s="541">
        <v>14.395999999999999</v>
      </c>
      <c r="E117" s="518">
        <v>4.6818200000000001</v>
      </c>
      <c r="F117" s="518">
        <v>0</v>
      </c>
      <c r="G117" s="541">
        <v>0</v>
      </c>
      <c r="H117" s="541">
        <v>0</v>
      </c>
      <c r="I117" s="517">
        <v>14.395999999999999</v>
      </c>
      <c r="J117" s="518">
        <f t="shared" si="2"/>
        <v>-4.6818200000000001</v>
      </c>
      <c r="K117" s="522">
        <f t="shared" si="3"/>
        <v>0</v>
      </c>
      <c r="L117" s="327"/>
      <c r="M117" s="328"/>
      <c r="N117" s="119" t="s">
        <v>883</v>
      </c>
      <c r="O117" s="541">
        <v>0</v>
      </c>
      <c r="P117" s="541">
        <v>0</v>
      </c>
      <c r="Q117" s="329">
        <v>2015</v>
      </c>
      <c r="R117" s="329">
        <v>2015</v>
      </c>
      <c r="S117" s="541">
        <v>14.395999999999999</v>
      </c>
      <c r="T117" s="541">
        <v>0</v>
      </c>
      <c r="U117" s="541">
        <v>0</v>
      </c>
      <c r="V117" s="541">
        <v>0</v>
      </c>
      <c r="W117" s="541">
        <v>0</v>
      </c>
      <c r="X117" s="295" t="s">
        <v>483</v>
      </c>
      <c r="Y117" s="295" t="s">
        <v>483</v>
      </c>
    </row>
    <row r="118" spans="1:25" s="325" customFormat="1" ht="35.1" customHeight="1" outlineLevel="1" x14ac:dyDescent="0.25">
      <c r="A118" s="325" t="s">
        <v>353</v>
      </c>
      <c r="B118" s="326"/>
      <c r="C118" s="119" t="s">
        <v>555</v>
      </c>
      <c r="D118" s="541">
        <v>40.450000000000003</v>
      </c>
      <c r="E118" s="518">
        <v>0</v>
      </c>
      <c r="F118" s="518">
        <v>0</v>
      </c>
      <c r="G118" s="541">
        <v>9.3290000000000006</v>
      </c>
      <c r="H118" s="541">
        <v>42</v>
      </c>
      <c r="I118" s="517">
        <v>40.450000000000003</v>
      </c>
      <c r="J118" s="518">
        <f t="shared" si="2"/>
        <v>0</v>
      </c>
      <c r="K118" s="522" t="str">
        <f t="shared" si="3"/>
        <v>&gt;100 %</v>
      </c>
      <c r="L118" s="327"/>
      <c r="M118" s="328"/>
      <c r="N118" s="119">
        <v>0</v>
      </c>
      <c r="O118" s="541">
        <v>12.6</v>
      </c>
      <c r="P118" s="541">
        <v>0</v>
      </c>
      <c r="Q118" s="329">
        <v>2013</v>
      </c>
      <c r="R118" s="329">
        <v>2015</v>
      </c>
      <c r="S118" s="541">
        <v>67.631813888238199</v>
      </c>
      <c r="T118" s="541">
        <v>12.6</v>
      </c>
      <c r="U118" s="541">
        <v>0</v>
      </c>
      <c r="V118" s="541">
        <v>12.6</v>
      </c>
      <c r="W118" s="541">
        <v>0</v>
      </c>
      <c r="X118" s="295" t="s">
        <v>540</v>
      </c>
      <c r="Y118" s="295" t="s">
        <v>540</v>
      </c>
    </row>
    <row r="119" spans="1:25" s="325" customFormat="1" ht="35.1" customHeight="1" outlineLevel="1" x14ac:dyDescent="0.25">
      <c r="A119" s="325" t="s">
        <v>353</v>
      </c>
      <c r="B119" s="326"/>
      <c r="C119" s="119" t="s">
        <v>556</v>
      </c>
      <c r="D119" s="541">
        <v>10.860297657754463</v>
      </c>
      <c r="E119" s="518">
        <v>0.32607111</v>
      </c>
      <c r="F119" s="518">
        <v>0.82226111000000002</v>
      </c>
      <c r="G119" s="541">
        <v>1.0329999999999999</v>
      </c>
      <c r="H119" s="541">
        <v>1.0329999999999999</v>
      </c>
      <c r="I119" s="517">
        <v>10.038036547754464</v>
      </c>
      <c r="J119" s="518">
        <f t="shared" si="2"/>
        <v>0.49619000000000002</v>
      </c>
      <c r="K119" s="522">
        <f t="shared" si="3"/>
        <v>2.5217232829979941</v>
      </c>
      <c r="L119" s="327"/>
      <c r="M119" s="328"/>
      <c r="N119" s="119" t="s">
        <v>463</v>
      </c>
      <c r="O119" s="541">
        <v>0</v>
      </c>
      <c r="P119" s="541">
        <v>0</v>
      </c>
      <c r="Q119" s="329">
        <v>2015</v>
      </c>
      <c r="R119" s="329">
        <v>2015</v>
      </c>
      <c r="S119" s="541">
        <v>30.7188362577545</v>
      </c>
      <c r="T119" s="541">
        <v>0</v>
      </c>
      <c r="U119" s="541">
        <v>0</v>
      </c>
      <c r="V119" s="541">
        <v>0</v>
      </c>
      <c r="W119" s="541">
        <v>0</v>
      </c>
      <c r="X119" s="295" t="s">
        <v>475</v>
      </c>
      <c r="Y119" s="295" t="s">
        <v>475</v>
      </c>
    </row>
    <row r="120" spans="1:25" s="325" customFormat="1" ht="35.1" customHeight="1" outlineLevel="1" x14ac:dyDescent="0.25">
      <c r="A120" s="325" t="s">
        <v>353</v>
      </c>
      <c r="B120" s="326"/>
      <c r="C120" s="119" t="s">
        <v>804</v>
      </c>
      <c r="D120" s="541">
        <v>1.6519999999999999</v>
      </c>
      <c r="E120" s="518">
        <v>0</v>
      </c>
      <c r="F120" s="518">
        <v>2.0525368400000001</v>
      </c>
      <c r="G120" s="541">
        <v>1.3979999999999999</v>
      </c>
      <c r="H120" s="541">
        <v>1.3979999999999999</v>
      </c>
      <c r="I120" s="517">
        <v>-0.40053684000000023</v>
      </c>
      <c r="J120" s="518">
        <f t="shared" si="2"/>
        <v>2.0525368400000001</v>
      </c>
      <c r="K120" s="522" t="str">
        <f t="shared" si="3"/>
        <v>&gt;100 %</v>
      </c>
      <c r="L120" s="327"/>
      <c r="M120" s="328"/>
      <c r="N120" s="119" t="s">
        <v>463</v>
      </c>
      <c r="O120" s="541">
        <v>0</v>
      </c>
      <c r="P120" s="541">
        <v>0</v>
      </c>
      <c r="Q120" s="329">
        <v>2015</v>
      </c>
      <c r="R120" s="329">
        <v>2015</v>
      </c>
      <c r="S120" s="541">
        <v>1.6519999999999999</v>
      </c>
      <c r="T120" s="541">
        <v>0</v>
      </c>
      <c r="U120" s="541">
        <v>0</v>
      </c>
      <c r="V120" s="541">
        <v>0</v>
      </c>
      <c r="W120" s="541">
        <v>0</v>
      </c>
      <c r="X120" s="295" t="s">
        <v>540</v>
      </c>
      <c r="Y120" s="295" t="s">
        <v>540</v>
      </c>
    </row>
    <row r="121" spans="1:25" s="325" customFormat="1" ht="35.1" customHeight="1" outlineLevel="1" x14ac:dyDescent="0.25">
      <c r="A121" s="325" t="s">
        <v>353</v>
      </c>
      <c r="B121" s="326"/>
      <c r="C121" s="119" t="s">
        <v>392</v>
      </c>
      <c r="D121" s="541">
        <v>10.860297657754463</v>
      </c>
      <c r="E121" s="518">
        <v>0</v>
      </c>
      <c r="F121" s="518">
        <v>1.23872</v>
      </c>
      <c r="G121" s="541">
        <v>8.9610000000000021</v>
      </c>
      <c r="H121" s="541">
        <v>27.047000000000001</v>
      </c>
      <c r="I121" s="517">
        <v>9.6215776577544627</v>
      </c>
      <c r="J121" s="518">
        <f t="shared" si="2"/>
        <v>1.23872</v>
      </c>
      <c r="K121" s="522" t="str">
        <f t="shared" si="3"/>
        <v>&gt;100 %</v>
      </c>
      <c r="L121" s="327"/>
      <c r="M121" s="328"/>
      <c r="N121" s="119" t="s">
        <v>463</v>
      </c>
      <c r="O121" s="541">
        <v>12.6</v>
      </c>
      <c r="P121" s="541">
        <v>0</v>
      </c>
      <c r="Q121" s="329">
        <v>2013</v>
      </c>
      <c r="R121" s="329">
        <v>2015</v>
      </c>
      <c r="S121" s="541">
        <v>32.216276742750857</v>
      </c>
      <c r="T121" s="541">
        <v>12.6</v>
      </c>
      <c r="U121" s="541">
        <v>0</v>
      </c>
      <c r="V121" s="541">
        <v>12.6</v>
      </c>
      <c r="W121" s="541">
        <v>0</v>
      </c>
      <c r="X121" s="295" t="s">
        <v>540</v>
      </c>
      <c r="Y121" s="295" t="s">
        <v>540</v>
      </c>
    </row>
    <row r="122" spans="1:25" s="325" customFormat="1" ht="35.1" customHeight="1" outlineLevel="1" x14ac:dyDescent="0.25">
      <c r="A122" s="325" t="s">
        <v>356</v>
      </c>
      <c r="B122" s="326"/>
      <c r="C122" s="119" t="s">
        <v>911</v>
      </c>
      <c r="D122" s="541">
        <v>31.492999999999999</v>
      </c>
      <c r="E122" s="518">
        <v>26.939456514743398</v>
      </c>
      <c r="F122" s="518">
        <v>23.164000000000001</v>
      </c>
      <c r="G122" s="541">
        <v>5.8490000000000002</v>
      </c>
      <c r="H122" s="541">
        <v>6.0155000000000003</v>
      </c>
      <c r="I122" s="517">
        <v>8.3289999999999971</v>
      </c>
      <c r="J122" s="518">
        <f t="shared" si="2"/>
        <v>-3.7754565147433965</v>
      </c>
      <c r="K122" s="522">
        <f t="shared" si="3"/>
        <v>0.85985402071206718</v>
      </c>
      <c r="L122" s="327"/>
      <c r="M122" s="328"/>
      <c r="N122" s="119" t="s">
        <v>883</v>
      </c>
      <c r="O122" s="541">
        <v>32</v>
      </c>
      <c r="P122" s="541">
        <v>0</v>
      </c>
      <c r="Q122" s="329">
        <v>2015</v>
      </c>
      <c r="R122" s="329">
        <v>2015</v>
      </c>
      <c r="S122" s="541">
        <v>28.1205</v>
      </c>
      <c r="T122" s="541">
        <v>0</v>
      </c>
      <c r="U122" s="541">
        <v>0</v>
      </c>
      <c r="V122" s="541">
        <v>0</v>
      </c>
      <c r="W122" s="541">
        <v>0</v>
      </c>
      <c r="X122" s="295" t="s">
        <v>393</v>
      </c>
      <c r="Y122" s="295" t="s">
        <v>393</v>
      </c>
    </row>
    <row r="123" spans="1:25" s="325" customFormat="1" ht="35.1" customHeight="1" outlineLevel="1" x14ac:dyDescent="0.25">
      <c r="A123" s="325" t="s">
        <v>355</v>
      </c>
      <c r="B123" s="326"/>
      <c r="C123" s="119" t="s">
        <v>406</v>
      </c>
      <c r="D123" s="541">
        <v>0</v>
      </c>
      <c r="E123" s="518">
        <v>0</v>
      </c>
      <c r="F123" s="518">
        <v>1.17920848</v>
      </c>
      <c r="G123" s="541">
        <v>1.5814099499999998</v>
      </c>
      <c r="H123" s="541">
        <v>0</v>
      </c>
      <c r="I123" s="517" t="s">
        <v>760</v>
      </c>
      <c r="J123" s="518">
        <f t="shared" si="2"/>
        <v>1.17920848</v>
      </c>
      <c r="K123" s="522" t="str">
        <f t="shared" si="3"/>
        <v>&gt;100 %</v>
      </c>
      <c r="L123" s="327"/>
      <c r="M123" s="328"/>
      <c r="N123" s="119" t="s">
        <v>795</v>
      </c>
      <c r="O123" s="541">
        <v>0</v>
      </c>
      <c r="P123" s="541">
        <v>0</v>
      </c>
      <c r="Q123" s="329">
        <v>2018</v>
      </c>
      <c r="R123" s="329">
        <v>2018</v>
      </c>
      <c r="S123" s="541">
        <v>0</v>
      </c>
      <c r="T123" s="541">
        <v>0</v>
      </c>
      <c r="U123" s="541">
        <v>0</v>
      </c>
      <c r="V123" s="541">
        <v>0</v>
      </c>
      <c r="W123" s="541">
        <v>0</v>
      </c>
      <c r="X123" s="295">
        <v>0</v>
      </c>
      <c r="Y123" s="295">
        <v>0</v>
      </c>
    </row>
    <row r="124" spans="1:25" s="325" customFormat="1" ht="35.1" customHeight="1" outlineLevel="1" x14ac:dyDescent="0.25">
      <c r="A124" s="325" t="s">
        <v>355</v>
      </c>
      <c r="B124" s="326"/>
      <c r="C124" s="119" t="s">
        <v>980</v>
      </c>
      <c r="D124" s="541">
        <v>5.6245875746562168</v>
      </c>
      <c r="E124" s="518">
        <v>3.2770637020599871</v>
      </c>
      <c r="F124" s="518">
        <v>0.55085180072040008</v>
      </c>
      <c r="G124" s="541">
        <v>2.9649408500000001</v>
      </c>
      <c r="H124" s="541">
        <v>2.9649408500000001</v>
      </c>
      <c r="I124" s="517">
        <v>5.0737357739358169</v>
      </c>
      <c r="J124" s="518">
        <f t="shared" si="2"/>
        <v>-2.7262119013395871</v>
      </c>
      <c r="K124" s="522">
        <f t="shared" si="3"/>
        <v>0.16809310126444307</v>
      </c>
      <c r="L124" s="327"/>
      <c r="M124" s="328"/>
      <c r="N124" s="119" t="s">
        <v>883</v>
      </c>
      <c r="O124" s="541">
        <v>0</v>
      </c>
      <c r="P124" s="541">
        <v>0</v>
      </c>
      <c r="Q124" s="329">
        <v>2015</v>
      </c>
      <c r="R124" s="329">
        <v>2016</v>
      </c>
      <c r="S124" s="541">
        <v>5.6245875746562168</v>
      </c>
      <c r="T124" s="541">
        <v>0</v>
      </c>
      <c r="U124" s="541">
        <v>0</v>
      </c>
      <c r="V124" s="541">
        <v>0</v>
      </c>
      <c r="W124" s="541">
        <v>0</v>
      </c>
      <c r="X124" s="295" t="s">
        <v>981</v>
      </c>
      <c r="Y124" s="295" t="s">
        <v>981</v>
      </c>
    </row>
    <row r="125" spans="1:25" s="325" customFormat="1" ht="35.1" customHeight="1" outlineLevel="1" x14ac:dyDescent="0.25">
      <c r="A125" s="325" t="s">
        <v>356</v>
      </c>
      <c r="B125" s="326"/>
      <c r="C125" s="119" t="s">
        <v>622</v>
      </c>
      <c r="D125" s="541">
        <v>0</v>
      </c>
      <c r="E125" s="518">
        <v>0</v>
      </c>
      <c r="F125" s="518">
        <v>7.8000000000000014E-2</v>
      </c>
      <c r="G125" s="541">
        <v>1.1619999999999999</v>
      </c>
      <c r="H125" s="541">
        <v>1.1619999999999999</v>
      </c>
      <c r="I125" s="517" t="s">
        <v>760</v>
      </c>
      <c r="J125" s="518">
        <f t="shared" si="2"/>
        <v>7.8000000000000014E-2</v>
      </c>
      <c r="K125" s="522" t="str">
        <f t="shared" si="3"/>
        <v>&gt;100 %</v>
      </c>
      <c r="L125" s="327"/>
      <c r="M125" s="328"/>
      <c r="N125" s="119" t="s">
        <v>463</v>
      </c>
      <c r="O125" s="541">
        <v>0</v>
      </c>
      <c r="P125" s="541">
        <v>0.20300000000000001</v>
      </c>
      <c r="Q125" s="329">
        <v>2015</v>
      </c>
      <c r="R125" s="329">
        <v>2015</v>
      </c>
      <c r="S125" s="541">
        <v>0</v>
      </c>
      <c r="T125" s="541">
        <v>0</v>
      </c>
      <c r="U125" s="541">
        <v>0</v>
      </c>
      <c r="V125" s="541">
        <v>0</v>
      </c>
      <c r="W125" s="541">
        <v>0.20300000000000001</v>
      </c>
      <c r="X125" s="295">
        <v>0</v>
      </c>
      <c r="Y125" s="295">
        <v>0</v>
      </c>
    </row>
    <row r="126" spans="1:25" s="325" customFormat="1" ht="35.1" customHeight="1" outlineLevel="1" x14ac:dyDescent="0.25">
      <c r="A126" s="325" t="s">
        <v>356</v>
      </c>
      <c r="B126" s="326"/>
      <c r="C126" s="119" t="s">
        <v>982</v>
      </c>
      <c r="D126" s="541">
        <v>0</v>
      </c>
      <c r="E126" s="518">
        <v>0</v>
      </c>
      <c r="F126" s="518">
        <v>0</v>
      </c>
      <c r="G126" s="541">
        <v>0.42500000000000004</v>
      </c>
      <c r="H126" s="541">
        <v>0.42500000000000004</v>
      </c>
      <c r="I126" s="517" t="s">
        <v>760</v>
      </c>
      <c r="J126" s="518">
        <f t="shared" si="2"/>
        <v>0</v>
      </c>
      <c r="K126" s="522" t="str">
        <f t="shared" si="3"/>
        <v>&gt;100 %</v>
      </c>
      <c r="L126" s="327"/>
      <c r="M126" s="328"/>
      <c r="N126" s="119">
        <v>0</v>
      </c>
      <c r="O126" s="541">
        <v>0</v>
      </c>
      <c r="P126" s="541">
        <v>0.28000000000000003</v>
      </c>
      <c r="Q126" s="329">
        <v>2015</v>
      </c>
      <c r="R126" s="329">
        <v>2015</v>
      </c>
      <c r="S126" s="541">
        <v>0</v>
      </c>
      <c r="T126" s="541">
        <v>0</v>
      </c>
      <c r="U126" s="541">
        <v>0</v>
      </c>
      <c r="V126" s="541">
        <v>0</v>
      </c>
      <c r="W126" s="541">
        <v>0.28000000000000003</v>
      </c>
      <c r="X126" s="295">
        <v>0</v>
      </c>
      <c r="Y126" s="295">
        <v>0</v>
      </c>
    </row>
    <row r="127" spans="1:25" s="325" customFormat="1" ht="35.1" customHeight="1" outlineLevel="1" x14ac:dyDescent="0.25">
      <c r="A127" s="325" t="s">
        <v>356</v>
      </c>
      <c r="B127" s="326"/>
      <c r="C127" s="119" t="s">
        <v>983</v>
      </c>
      <c r="D127" s="541">
        <v>0</v>
      </c>
      <c r="E127" s="518">
        <v>0</v>
      </c>
      <c r="F127" s="518">
        <v>0</v>
      </c>
      <c r="G127" s="541">
        <v>1.377</v>
      </c>
      <c r="H127" s="541">
        <v>0</v>
      </c>
      <c r="I127" s="517" t="s">
        <v>760</v>
      </c>
      <c r="J127" s="518">
        <f t="shared" si="2"/>
        <v>0</v>
      </c>
      <c r="K127" s="522" t="str">
        <f t="shared" si="3"/>
        <v>&gt;100 %</v>
      </c>
      <c r="L127" s="327"/>
      <c r="M127" s="328"/>
      <c r="N127" s="119">
        <v>0</v>
      </c>
      <c r="O127" s="541">
        <v>0</v>
      </c>
      <c r="P127" s="541">
        <v>0</v>
      </c>
      <c r="Q127" s="329">
        <v>2015</v>
      </c>
      <c r="R127" s="329">
        <v>2015</v>
      </c>
      <c r="S127" s="541">
        <v>0</v>
      </c>
      <c r="T127" s="541">
        <v>0</v>
      </c>
      <c r="U127" s="541">
        <v>0</v>
      </c>
      <c r="V127" s="541">
        <v>0</v>
      </c>
      <c r="W127" s="541">
        <v>0</v>
      </c>
      <c r="X127" s="295">
        <v>0</v>
      </c>
      <c r="Y127" s="295">
        <v>0</v>
      </c>
    </row>
    <row r="128" spans="1:25" s="325" customFormat="1" ht="35.1" customHeight="1" outlineLevel="1" x14ac:dyDescent="0.25">
      <c r="A128" s="325" t="s">
        <v>353</v>
      </c>
      <c r="B128" s="326"/>
      <c r="C128" s="119" t="s">
        <v>624</v>
      </c>
      <c r="D128" s="541">
        <v>1.5992509475115764</v>
      </c>
      <c r="E128" s="518">
        <v>0</v>
      </c>
      <c r="F128" s="518">
        <v>0</v>
      </c>
      <c r="G128" s="541">
        <v>0</v>
      </c>
      <c r="H128" s="541">
        <v>0</v>
      </c>
      <c r="I128" s="517">
        <v>1.5992509475115764</v>
      </c>
      <c r="J128" s="518">
        <f t="shared" si="2"/>
        <v>0</v>
      </c>
      <c r="K128" s="522" t="str">
        <f t="shared" si="3"/>
        <v>&gt;100 %</v>
      </c>
      <c r="L128" s="327"/>
      <c r="M128" s="328"/>
      <c r="N128" s="119">
        <v>0</v>
      </c>
      <c r="O128" s="541">
        <v>0</v>
      </c>
      <c r="P128" s="541">
        <v>0.3</v>
      </c>
      <c r="Q128" s="329">
        <v>2015</v>
      </c>
      <c r="R128" s="329">
        <v>2016</v>
      </c>
      <c r="S128" s="541">
        <v>1.5992509475115764</v>
      </c>
      <c r="T128" s="541">
        <v>0</v>
      </c>
      <c r="U128" s="541">
        <v>0</v>
      </c>
      <c r="V128" s="541">
        <v>0</v>
      </c>
      <c r="W128" s="541">
        <v>0</v>
      </c>
      <c r="X128" s="295">
        <v>0</v>
      </c>
      <c r="Y128" s="295">
        <v>0</v>
      </c>
    </row>
    <row r="129" spans="1:25" s="325" customFormat="1" ht="35.1" customHeight="1" outlineLevel="1" x14ac:dyDescent="0.25">
      <c r="A129" s="325" t="s">
        <v>353</v>
      </c>
      <c r="B129" s="326"/>
      <c r="C129" s="119" t="s">
        <v>625</v>
      </c>
      <c r="D129" s="541">
        <v>13.195939999999998</v>
      </c>
      <c r="E129" s="518">
        <v>0.68</v>
      </c>
      <c r="F129" s="518">
        <v>0.315</v>
      </c>
      <c r="G129" s="541">
        <v>0</v>
      </c>
      <c r="H129" s="541">
        <v>0</v>
      </c>
      <c r="I129" s="517">
        <v>12.880939999999999</v>
      </c>
      <c r="J129" s="518">
        <f t="shared" si="2"/>
        <v>-0.36500000000000005</v>
      </c>
      <c r="K129" s="522">
        <f t="shared" si="3"/>
        <v>0.46323529411764702</v>
      </c>
      <c r="L129" s="327"/>
      <c r="M129" s="328"/>
      <c r="N129" s="119" t="s">
        <v>883</v>
      </c>
      <c r="O129" s="541">
        <v>0.4</v>
      </c>
      <c r="P129" s="541">
        <v>9.0549999999999997</v>
      </c>
      <c r="Q129" s="329">
        <v>2014</v>
      </c>
      <c r="R129" s="329">
        <v>2015</v>
      </c>
      <c r="S129" s="541">
        <v>13.567414773601181</v>
      </c>
      <c r="T129" s="541">
        <v>0</v>
      </c>
      <c r="U129" s="541">
        <v>0</v>
      </c>
      <c r="V129" s="541">
        <v>0</v>
      </c>
      <c r="W129" s="541">
        <v>0</v>
      </c>
      <c r="X129" s="295">
        <v>0</v>
      </c>
      <c r="Y129" s="295">
        <v>0</v>
      </c>
    </row>
    <row r="130" spans="1:25" s="325" customFormat="1" ht="35.1" customHeight="1" outlineLevel="1" x14ac:dyDescent="0.25">
      <c r="A130" s="325" t="s">
        <v>353</v>
      </c>
      <c r="B130" s="326"/>
      <c r="C130" s="119" t="s">
        <v>626</v>
      </c>
      <c r="D130" s="541">
        <v>6.5843999999999996</v>
      </c>
      <c r="E130" s="518">
        <v>0</v>
      </c>
      <c r="F130" s="518">
        <v>1.9822252100000002</v>
      </c>
      <c r="G130" s="541">
        <v>3.31</v>
      </c>
      <c r="H130" s="541">
        <v>4.9800000000000004</v>
      </c>
      <c r="I130" s="517">
        <v>4.6021747899999994</v>
      </c>
      <c r="J130" s="518">
        <f t="shared" si="2"/>
        <v>1.9822252100000002</v>
      </c>
      <c r="K130" s="522" t="str">
        <f t="shared" si="3"/>
        <v>&gt;100 %</v>
      </c>
      <c r="L130" s="327"/>
      <c r="M130" s="328"/>
      <c r="N130" s="119" t="s">
        <v>463</v>
      </c>
      <c r="O130" s="541">
        <v>0.16</v>
      </c>
      <c r="P130" s="541">
        <v>3.6</v>
      </c>
      <c r="Q130" s="329">
        <v>2015</v>
      </c>
      <c r="R130" s="329">
        <v>2016</v>
      </c>
      <c r="S130" s="541">
        <v>6.5843999999999996</v>
      </c>
      <c r="T130" s="541">
        <v>0.4</v>
      </c>
      <c r="U130" s="541">
        <v>3.07</v>
      </c>
      <c r="V130" s="541">
        <v>0.4</v>
      </c>
      <c r="W130" s="541">
        <v>3.069</v>
      </c>
      <c r="X130" s="295" t="s">
        <v>575</v>
      </c>
      <c r="Y130" s="295" t="s">
        <v>575</v>
      </c>
    </row>
    <row r="131" spans="1:25" s="325" customFormat="1" ht="35.1" customHeight="1" outlineLevel="1" x14ac:dyDescent="0.25">
      <c r="A131" s="325" t="s">
        <v>353</v>
      </c>
      <c r="B131" s="326"/>
      <c r="C131" s="119" t="s">
        <v>627</v>
      </c>
      <c r="D131" s="541">
        <v>14.16</v>
      </c>
      <c r="E131" s="518">
        <v>1.77</v>
      </c>
      <c r="F131" s="518">
        <v>0</v>
      </c>
      <c r="G131" s="541">
        <v>5.0350000000000001</v>
      </c>
      <c r="H131" s="541">
        <v>0</v>
      </c>
      <c r="I131" s="517">
        <v>14.16</v>
      </c>
      <c r="J131" s="518">
        <f t="shared" si="2"/>
        <v>-1.77</v>
      </c>
      <c r="K131" s="522">
        <f t="shared" si="3"/>
        <v>0</v>
      </c>
      <c r="L131" s="327"/>
      <c r="M131" s="328"/>
      <c r="N131" s="119" t="s">
        <v>883</v>
      </c>
      <c r="O131" s="541">
        <v>0.26</v>
      </c>
      <c r="P131" s="541">
        <v>9.76</v>
      </c>
      <c r="Q131" s="329">
        <v>2015</v>
      </c>
      <c r="R131" s="329">
        <v>2016</v>
      </c>
      <c r="S131" s="541">
        <v>14.16</v>
      </c>
      <c r="T131" s="541">
        <v>0</v>
      </c>
      <c r="U131" s="541">
        <v>0</v>
      </c>
      <c r="V131" s="541">
        <v>0</v>
      </c>
      <c r="W131" s="541">
        <v>0</v>
      </c>
      <c r="X131" s="295">
        <v>0</v>
      </c>
      <c r="Y131" s="295">
        <v>0</v>
      </c>
    </row>
    <row r="132" spans="1:25" s="325" customFormat="1" ht="35.1" customHeight="1" outlineLevel="1" x14ac:dyDescent="0.25">
      <c r="A132" s="325" t="s">
        <v>353</v>
      </c>
      <c r="B132" s="326"/>
      <c r="C132" s="119" t="s">
        <v>628</v>
      </c>
      <c r="D132" s="541">
        <v>6.3768223984607877</v>
      </c>
      <c r="E132" s="518">
        <v>0</v>
      </c>
      <c r="F132" s="518">
        <v>0</v>
      </c>
      <c r="G132" s="541">
        <v>3.7989999999999999</v>
      </c>
      <c r="H132" s="541">
        <v>3.7989999999999999</v>
      </c>
      <c r="I132" s="517">
        <v>6.3768223984607877</v>
      </c>
      <c r="J132" s="518">
        <f t="shared" si="2"/>
        <v>0</v>
      </c>
      <c r="K132" s="522" t="str">
        <f t="shared" si="3"/>
        <v>&gt;100 %</v>
      </c>
      <c r="L132" s="327"/>
      <c r="M132" s="328"/>
      <c r="N132" s="119">
        <v>0</v>
      </c>
      <c r="O132" s="541">
        <v>0.16</v>
      </c>
      <c r="P132" s="541">
        <v>3</v>
      </c>
      <c r="Q132" s="329">
        <v>2015</v>
      </c>
      <c r="R132" s="329">
        <v>2015</v>
      </c>
      <c r="S132" s="541">
        <v>6.6641239336080016</v>
      </c>
      <c r="T132" s="541">
        <v>0.1</v>
      </c>
      <c r="U132" s="541">
        <v>2.4</v>
      </c>
      <c r="V132" s="541">
        <v>0.1</v>
      </c>
      <c r="W132" s="541">
        <v>2.5219999999999998</v>
      </c>
      <c r="X132" s="295" t="s">
        <v>880</v>
      </c>
      <c r="Y132" s="295" t="s">
        <v>880</v>
      </c>
    </row>
    <row r="133" spans="1:25" s="325" customFormat="1" ht="35.1" customHeight="1" outlineLevel="1" x14ac:dyDescent="0.25">
      <c r="A133" s="325" t="s">
        <v>353</v>
      </c>
      <c r="B133" s="326"/>
      <c r="C133" s="119" t="s">
        <v>629</v>
      </c>
      <c r="D133" s="541">
        <v>0.10973999999999999</v>
      </c>
      <c r="E133" s="518">
        <v>0</v>
      </c>
      <c r="F133" s="518">
        <v>0</v>
      </c>
      <c r="G133" s="541">
        <v>9.2999999999999999E-2</v>
      </c>
      <c r="H133" s="541">
        <v>9.2999999999999999E-2</v>
      </c>
      <c r="I133" s="517">
        <v>0.10973999999999999</v>
      </c>
      <c r="J133" s="518">
        <f t="shared" si="2"/>
        <v>0</v>
      </c>
      <c r="K133" s="522" t="str">
        <f t="shared" si="3"/>
        <v>&gt;100 %</v>
      </c>
      <c r="L133" s="327"/>
      <c r="M133" s="328"/>
      <c r="N133" s="119">
        <v>0</v>
      </c>
      <c r="O133" s="541">
        <v>0</v>
      </c>
      <c r="P133" s="541">
        <v>0</v>
      </c>
      <c r="Q133" s="329">
        <v>2015</v>
      </c>
      <c r="R133" s="329">
        <v>2015</v>
      </c>
      <c r="S133" s="541">
        <v>0.10973999999999999</v>
      </c>
      <c r="T133" s="541">
        <v>0.04</v>
      </c>
      <c r="U133" s="541">
        <v>0</v>
      </c>
      <c r="V133" s="541">
        <v>0.04</v>
      </c>
      <c r="W133" s="541">
        <v>0</v>
      </c>
      <c r="X133" s="295">
        <v>0</v>
      </c>
      <c r="Y133" s="295">
        <v>0</v>
      </c>
    </row>
    <row r="134" spans="1:25" s="325" customFormat="1" ht="35.1" customHeight="1" outlineLevel="1" x14ac:dyDescent="0.25">
      <c r="A134" s="325" t="s">
        <v>353</v>
      </c>
      <c r="B134" s="326"/>
      <c r="C134" s="119" t="s">
        <v>623</v>
      </c>
      <c r="D134" s="541">
        <v>0</v>
      </c>
      <c r="E134" s="518">
        <v>0</v>
      </c>
      <c r="F134" s="518">
        <v>0</v>
      </c>
      <c r="G134" s="541">
        <v>0</v>
      </c>
      <c r="H134" s="541">
        <v>1.9510000000000001</v>
      </c>
      <c r="I134" s="517" t="s">
        <v>760</v>
      </c>
      <c r="J134" s="518">
        <f t="shared" si="2"/>
        <v>0</v>
      </c>
      <c r="K134" s="522" t="str">
        <f t="shared" si="3"/>
        <v>&gt;100 %</v>
      </c>
      <c r="L134" s="327"/>
      <c r="M134" s="328"/>
      <c r="N134" s="119">
        <v>0</v>
      </c>
      <c r="O134" s="541">
        <v>0</v>
      </c>
      <c r="P134" s="541">
        <v>0</v>
      </c>
      <c r="Q134" s="329">
        <v>2014</v>
      </c>
      <c r="R134" s="329">
        <v>2015</v>
      </c>
      <c r="S134" s="541">
        <v>0</v>
      </c>
      <c r="T134" s="541">
        <v>0</v>
      </c>
      <c r="U134" s="541">
        <v>0</v>
      </c>
      <c r="V134" s="541">
        <v>0</v>
      </c>
      <c r="W134" s="541">
        <v>0</v>
      </c>
      <c r="X134" s="295">
        <v>0</v>
      </c>
      <c r="Y134" s="295">
        <v>0</v>
      </c>
    </row>
    <row r="135" spans="1:25" s="325" customFormat="1" ht="35.1" customHeight="1" outlineLevel="1" x14ac:dyDescent="0.25">
      <c r="A135" s="325" t="s">
        <v>353</v>
      </c>
      <c r="B135" s="326"/>
      <c r="C135" s="119" t="s">
        <v>602</v>
      </c>
      <c r="D135" s="541">
        <v>6.479379999999999</v>
      </c>
      <c r="E135" s="518">
        <v>4.9979999999999997E-2</v>
      </c>
      <c r="F135" s="518">
        <v>0.65558399999999994</v>
      </c>
      <c r="G135" s="541">
        <v>5.4909999999999997</v>
      </c>
      <c r="H135" s="541">
        <v>5.4909999999999997</v>
      </c>
      <c r="I135" s="517">
        <v>5.8237959999999989</v>
      </c>
      <c r="J135" s="518">
        <f t="shared" si="2"/>
        <v>0.60560399999999992</v>
      </c>
      <c r="K135" s="522">
        <f t="shared" si="3"/>
        <v>13.116926770708282</v>
      </c>
      <c r="L135" s="327"/>
      <c r="M135" s="328"/>
      <c r="N135" s="119" t="s">
        <v>463</v>
      </c>
      <c r="O135" s="541">
        <v>0</v>
      </c>
      <c r="P135" s="541">
        <v>0</v>
      </c>
      <c r="Q135" s="329">
        <v>2015</v>
      </c>
      <c r="R135" s="329">
        <v>2015</v>
      </c>
      <c r="S135" s="541">
        <v>6.479379999999999</v>
      </c>
      <c r="T135" s="541">
        <v>0</v>
      </c>
      <c r="U135" s="541">
        <v>13.75</v>
      </c>
      <c r="V135" s="541">
        <v>0</v>
      </c>
      <c r="W135" s="541">
        <v>13.75</v>
      </c>
      <c r="X135" s="295">
        <v>0</v>
      </c>
      <c r="Y135" s="295">
        <v>0</v>
      </c>
    </row>
    <row r="136" spans="1:25" s="325" customFormat="1" ht="35.1" customHeight="1" outlineLevel="1" x14ac:dyDescent="0.25">
      <c r="A136" s="325" t="s">
        <v>353</v>
      </c>
      <c r="B136" s="326"/>
      <c r="C136" s="119" t="s">
        <v>630</v>
      </c>
      <c r="D136" s="541">
        <v>5.5660599999999993</v>
      </c>
      <c r="E136" s="518">
        <v>1.3980539599999999</v>
      </c>
      <c r="F136" s="518">
        <v>1.5690481699999999</v>
      </c>
      <c r="G136" s="541">
        <v>3.5169999999999999</v>
      </c>
      <c r="H136" s="541">
        <v>4.1580000000000004</v>
      </c>
      <c r="I136" s="517">
        <v>3.9970118299999995</v>
      </c>
      <c r="J136" s="518">
        <f t="shared" si="2"/>
        <v>0.17099420999999992</v>
      </c>
      <c r="K136" s="522">
        <f t="shared" si="3"/>
        <v>1.1223087340634548</v>
      </c>
      <c r="L136" s="327"/>
      <c r="M136" s="328"/>
      <c r="N136" s="119" t="s">
        <v>463</v>
      </c>
      <c r="O136" s="541">
        <v>0.25</v>
      </c>
      <c r="P136" s="541">
        <v>3.6</v>
      </c>
      <c r="Q136" s="329">
        <v>2015</v>
      </c>
      <c r="R136" s="329">
        <v>2016</v>
      </c>
      <c r="S136" s="541">
        <v>5.5660599999999993</v>
      </c>
      <c r="T136" s="541">
        <v>0</v>
      </c>
      <c r="U136" s="541">
        <v>3.4279999999999999</v>
      </c>
      <c r="V136" s="541">
        <v>0</v>
      </c>
      <c r="W136" s="541">
        <v>3.4279999999999999</v>
      </c>
      <c r="X136" s="295">
        <v>0</v>
      </c>
      <c r="Y136" s="295">
        <v>0</v>
      </c>
    </row>
    <row r="137" spans="1:25" s="325" customFormat="1" ht="35.1" customHeight="1" outlineLevel="1" x14ac:dyDescent="0.25">
      <c r="A137" s="325" t="s">
        <v>355</v>
      </c>
      <c r="B137" s="326"/>
      <c r="C137" s="119" t="s">
        <v>633</v>
      </c>
      <c r="D137" s="541">
        <v>55.202916832274944</v>
      </c>
      <c r="E137" s="518">
        <v>8.0753641152299558</v>
      </c>
      <c r="F137" s="518">
        <v>5.4478696599999994</v>
      </c>
      <c r="G137" s="541">
        <v>14.62373058</v>
      </c>
      <c r="H137" s="541">
        <v>8.0158440500000001</v>
      </c>
      <c r="I137" s="517">
        <v>49.755047172274942</v>
      </c>
      <c r="J137" s="518">
        <f t="shared" si="2"/>
        <v>-2.6274944552299564</v>
      </c>
      <c r="K137" s="522">
        <f t="shared" si="3"/>
        <v>0.67462836130515025</v>
      </c>
      <c r="L137" s="327"/>
      <c r="M137" s="328"/>
      <c r="N137" s="119" t="s">
        <v>883</v>
      </c>
      <c r="O137" s="541">
        <v>1.44</v>
      </c>
      <c r="P137" s="541">
        <v>19.899999999999999</v>
      </c>
      <c r="Q137" s="329">
        <v>2015</v>
      </c>
      <c r="R137" s="329">
        <v>2016</v>
      </c>
      <c r="S137" s="541">
        <v>56.830136832274945</v>
      </c>
      <c r="T137" s="541">
        <v>0.7</v>
      </c>
      <c r="U137" s="541">
        <v>9.1999999999999993</v>
      </c>
      <c r="V137" s="541">
        <v>0.26</v>
      </c>
      <c r="W137" s="541">
        <v>3.29</v>
      </c>
      <c r="X137" s="295" t="s">
        <v>788</v>
      </c>
      <c r="Y137" s="295" t="s">
        <v>788</v>
      </c>
    </row>
    <row r="138" spans="1:25" s="325" customFormat="1" ht="35.1" customHeight="1" outlineLevel="1" x14ac:dyDescent="0.25">
      <c r="A138" s="325" t="s">
        <v>355</v>
      </c>
      <c r="B138" s="326"/>
      <c r="C138" s="119" t="s">
        <v>634</v>
      </c>
      <c r="D138" s="541">
        <v>16.838705993722126</v>
      </c>
      <c r="E138" s="518">
        <v>0</v>
      </c>
      <c r="F138" s="518">
        <v>0</v>
      </c>
      <c r="G138" s="541">
        <v>0.44221399</v>
      </c>
      <c r="H138" s="541">
        <v>0</v>
      </c>
      <c r="I138" s="517">
        <v>16.838705993722126</v>
      </c>
      <c r="J138" s="518">
        <f t="shared" si="2"/>
        <v>0</v>
      </c>
      <c r="K138" s="522" t="str">
        <f t="shared" si="3"/>
        <v>&gt;100 %</v>
      </c>
      <c r="L138" s="327"/>
      <c r="M138" s="328"/>
      <c r="N138" s="119">
        <v>0</v>
      </c>
      <c r="O138" s="541">
        <v>0</v>
      </c>
      <c r="P138" s="541">
        <v>12.05</v>
      </c>
      <c r="Q138" s="329">
        <v>2016</v>
      </c>
      <c r="R138" s="329">
        <v>2016</v>
      </c>
      <c r="S138" s="541">
        <v>16.838705993722126</v>
      </c>
      <c r="T138" s="541">
        <v>0</v>
      </c>
      <c r="U138" s="541">
        <v>0</v>
      </c>
      <c r="V138" s="541">
        <v>0</v>
      </c>
      <c r="W138" s="541">
        <v>0</v>
      </c>
      <c r="X138" s="295">
        <v>0</v>
      </c>
      <c r="Y138" s="295">
        <v>0</v>
      </c>
    </row>
    <row r="139" spans="1:25" s="325" customFormat="1" ht="35.1" customHeight="1" outlineLevel="1" x14ac:dyDescent="0.25">
      <c r="A139" s="325" t="s">
        <v>355</v>
      </c>
      <c r="B139" s="326"/>
      <c r="C139" s="119" t="s">
        <v>984</v>
      </c>
      <c r="D139" s="541">
        <v>0</v>
      </c>
      <c r="E139" s="518">
        <v>0</v>
      </c>
      <c r="F139" s="518">
        <v>8.8500000000000002E-3</v>
      </c>
      <c r="G139" s="541">
        <v>8.8500000000000002E-3</v>
      </c>
      <c r="H139" s="541">
        <v>0</v>
      </c>
      <c r="I139" s="517" t="s">
        <v>760</v>
      </c>
      <c r="J139" s="518">
        <f t="shared" si="2"/>
        <v>8.8500000000000002E-3</v>
      </c>
      <c r="K139" s="522" t="str">
        <f t="shared" si="3"/>
        <v>&gt;100 %</v>
      </c>
      <c r="L139" s="327"/>
      <c r="M139" s="328"/>
      <c r="N139" s="119" t="s">
        <v>463</v>
      </c>
      <c r="O139" s="541">
        <v>0</v>
      </c>
      <c r="P139" s="541">
        <v>0</v>
      </c>
      <c r="Q139" s="329">
        <v>2015</v>
      </c>
      <c r="R139" s="329">
        <v>2016</v>
      </c>
      <c r="S139" s="541">
        <v>0</v>
      </c>
      <c r="T139" s="541">
        <v>0</v>
      </c>
      <c r="U139" s="541">
        <v>0</v>
      </c>
      <c r="V139" s="541">
        <v>0</v>
      </c>
      <c r="W139" s="541">
        <v>0</v>
      </c>
      <c r="X139" s="295">
        <v>0</v>
      </c>
      <c r="Y139" s="295">
        <v>0</v>
      </c>
    </row>
    <row r="140" spans="1:25" s="325" customFormat="1" ht="35.1" customHeight="1" outlineLevel="1" x14ac:dyDescent="0.25">
      <c r="A140" s="325" t="s">
        <v>356</v>
      </c>
      <c r="B140" s="326"/>
      <c r="C140" s="119" t="s">
        <v>789</v>
      </c>
      <c r="D140" s="541">
        <v>0</v>
      </c>
      <c r="E140" s="518">
        <v>0</v>
      </c>
      <c r="F140" s="518">
        <v>6.2E-2</v>
      </c>
      <c r="G140" s="541">
        <v>0.21199999999999999</v>
      </c>
      <c r="H140" s="541">
        <v>0</v>
      </c>
      <c r="I140" s="517" t="s">
        <v>760</v>
      </c>
      <c r="J140" s="518">
        <f t="shared" si="2"/>
        <v>6.2E-2</v>
      </c>
      <c r="K140" s="522" t="str">
        <f t="shared" si="3"/>
        <v>&gt;100 %</v>
      </c>
      <c r="L140" s="327"/>
      <c r="M140" s="328"/>
      <c r="N140" s="119" t="s">
        <v>463</v>
      </c>
      <c r="O140" s="541">
        <v>0</v>
      </c>
      <c r="P140" s="541">
        <v>0</v>
      </c>
      <c r="Q140" s="329">
        <v>2015</v>
      </c>
      <c r="R140" s="329">
        <v>2015</v>
      </c>
      <c r="S140" s="541">
        <v>0</v>
      </c>
      <c r="T140" s="541">
        <v>0</v>
      </c>
      <c r="U140" s="541">
        <v>0</v>
      </c>
      <c r="V140" s="541">
        <v>0</v>
      </c>
      <c r="W140" s="541">
        <v>0</v>
      </c>
      <c r="X140" s="295">
        <v>0</v>
      </c>
      <c r="Y140" s="295">
        <v>0</v>
      </c>
    </row>
    <row r="141" spans="1:25" s="325" customFormat="1" ht="35.1" customHeight="1" outlineLevel="1" x14ac:dyDescent="0.25">
      <c r="A141" s="325" t="s">
        <v>356</v>
      </c>
      <c r="B141" s="326"/>
      <c r="C141" s="119" t="s">
        <v>865</v>
      </c>
      <c r="D141" s="541">
        <v>0</v>
      </c>
      <c r="E141" s="518">
        <v>0</v>
      </c>
      <c r="F141" s="518">
        <v>0</v>
      </c>
      <c r="G141" s="541">
        <v>2.1000000000000001E-2</v>
      </c>
      <c r="H141" s="541">
        <v>0</v>
      </c>
      <c r="I141" s="517" t="s">
        <v>760</v>
      </c>
      <c r="J141" s="518">
        <f t="shared" si="2"/>
        <v>0</v>
      </c>
      <c r="K141" s="522" t="str">
        <f t="shared" si="3"/>
        <v>&gt;100 %</v>
      </c>
      <c r="L141" s="327"/>
      <c r="M141" s="328"/>
      <c r="N141" s="119">
        <v>0</v>
      </c>
      <c r="O141" s="541">
        <v>0</v>
      </c>
      <c r="P141" s="541">
        <v>0</v>
      </c>
      <c r="Q141" s="329">
        <v>2015</v>
      </c>
      <c r="R141" s="329">
        <v>2015</v>
      </c>
      <c r="S141" s="541">
        <v>0</v>
      </c>
      <c r="T141" s="541">
        <v>0</v>
      </c>
      <c r="U141" s="541">
        <v>0</v>
      </c>
      <c r="V141" s="541">
        <v>0</v>
      </c>
      <c r="W141" s="541">
        <v>0</v>
      </c>
      <c r="X141" s="295">
        <v>0</v>
      </c>
      <c r="Y141" s="295">
        <v>0</v>
      </c>
    </row>
    <row r="142" spans="1:25" s="325" customFormat="1" ht="35.1" customHeight="1" outlineLevel="1" x14ac:dyDescent="0.25">
      <c r="A142" s="325" t="s">
        <v>356</v>
      </c>
      <c r="B142" s="326"/>
      <c r="C142" s="119" t="s">
        <v>866</v>
      </c>
      <c r="D142" s="541">
        <v>0</v>
      </c>
      <c r="E142" s="518">
        <v>0</v>
      </c>
      <c r="F142" s="518">
        <v>0</v>
      </c>
      <c r="G142" s="541">
        <v>0.19</v>
      </c>
      <c r="H142" s="541">
        <v>0</v>
      </c>
      <c r="I142" s="517" t="s">
        <v>760</v>
      </c>
      <c r="J142" s="518">
        <f t="shared" si="2"/>
        <v>0</v>
      </c>
      <c r="K142" s="522" t="str">
        <f t="shared" si="3"/>
        <v>&gt;100 %</v>
      </c>
      <c r="L142" s="327"/>
      <c r="M142" s="328"/>
      <c r="N142" s="119">
        <v>0</v>
      </c>
      <c r="O142" s="541">
        <v>0</v>
      </c>
      <c r="P142" s="541">
        <v>0</v>
      </c>
      <c r="Q142" s="329">
        <v>2015</v>
      </c>
      <c r="R142" s="329">
        <v>2015</v>
      </c>
      <c r="S142" s="541">
        <v>0</v>
      </c>
      <c r="T142" s="541">
        <v>0</v>
      </c>
      <c r="U142" s="541">
        <v>0</v>
      </c>
      <c r="V142" s="541">
        <v>0</v>
      </c>
      <c r="W142" s="541">
        <v>0</v>
      </c>
      <c r="X142" s="295">
        <v>0</v>
      </c>
      <c r="Y142" s="295">
        <v>0</v>
      </c>
    </row>
    <row r="143" spans="1:25" s="325" customFormat="1" ht="35.1" customHeight="1" outlineLevel="1" x14ac:dyDescent="0.25">
      <c r="A143" s="325" t="s">
        <v>356</v>
      </c>
      <c r="B143" s="326"/>
      <c r="C143" s="119" t="s">
        <v>409</v>
      </c>
      <c r="D143" s="541">
        <v>0</v>
      </c>
      <c r="E143" s="518">
        <v>0</v>
      </c>
      <c r="F143" s="518">
        <v>0.53400000000000003</v>
      </c>
      <c r="G143" s="541">
        <v>1.921</v>
      </c>
      <c r="H143" s="541">
        <v>2.4020000000000001</v>
      </c>
      <c r="I143" s="517" t="s">
        <v>760</v>
      </c>
      <c r="J143" s="518">
        <f t="shared" si="2"/>
        <v>0.53400000000000003</v>
      </c>
      <c r="K143" s="522" t="str">
        <f t="shared" si="3"/>
        <v>&gt;100 %</v>
      </c>
      <c r="L143" s="327"/>
      <c r="M143" s="328"/>
      <c r="N143" s="119" t="s">
        <v>463</v>
      </c>
      <c r="O143" s="541">
        <v>0</v>
      </c>
      <c r="P143" s="541">
        <v>1.2749999999999999</v>
      </c>
      <c r="Q143" s="329">
        <v>2013</v>
      </c>
      <c r="R143" s="329">
        <v>2015</v>
      </c>
      <c r="S143" s="541">
        <v>0</v>
      </c>
      <c r="T143" s="541">
        <v>0</v>
      </c>
      <c r="U143" s="541">
        <v>0</v>
      </c>
      <c r="V143" s="541">
        <v>0</v>
      </c>
      <c r="W143" s="541">
        <v>1.2749999999999999</v>
      </c>
      <c r="X143" s="295" t="s">
        <v>802</v>
      </c>
      <c r="Y143" s="295" t="s">
        <v>802</v>
      </c>
    </row>
    <row r="144" spans="1:25" s="325" customFormat="1" ht="35.1" customHeight="1" outlineLevel="1" x14ac:dyDescent="0.25">
      <c r="A144" s="325" t="s">
        <v>356</v>
      </c>
      <c r="B144" s="326"/>
      <c r="C144" s="119" t="s">
        <v>985</v>
      </c>
      <c r="D144" s="541">
        <v>0</v>
      </c>
      <c r="E144" s="518">
        <v>0</v>
      </c>
      <c r="F144" s="518">
        <v>0</v>
      </c>
      <c r="G144" s="541">
        <v>2E-3</v>
      </c>
      <c r="H144" s="541">
        <v>2E-3</v>
      </c>
      <c r="I144" s="517" t="s">
        <v>760</v>
      </c>
      <c r="J144" s="518">
        <f t="shared" si="2"/>
        <v>0</v>
      </c>
      <c r="K144" s="522" t="str">
        <f t="shared" si="3"/>
        <v>&gt;100 %</v>
      </c>
      <c r="L144" s="327"/>
      <c r="M144" s="328"/>
      <c r="N144" s="119">
        <v>0</v>
      </c>
      <c r="O144" s="541">
        <v>0</v>
      </c>
      <c r="P144" s="541">
        <v>0.13</v>
      </c>
      <c r="Q144" s="329">
        <v>2015</v>
      </c>
      <c r="R144" s="329">
        <v>2015</v>
      </c>
      <c r="S144" s="541">
        <v>0</v>
      </c>
      <c r="T144" s="541">
        <v>0</v>
      </c>
      <c r="U144" s="541">
        <v>0</v>
      </c>
      <c r="V144" s="541">
        <v>0</v>
      </c>
      <c r="W144" s="541">
        <v>0.13</v>
      </c>
      <c r="X144" s="295" t="s">
        <v>802</v>
      </c>
      <c r="Y144" s="295" t="s">
        <v>802</v>
      </c>
    </row>
    <row r="145" spans="1:25" s="325" customFormat="1" ht="35.1" customHeight="1" outlineLevel="1" x14ac:dyDescent="0.25">
      <c r="A145" s="325" t="s">
        <v>356</v>
      </c>
      <c r="B145" s="326"/>
      <c r="C145" s="119" t="s">
        <v>986</v>
      </c>
      <c r="D145" s="541">
        <v>0</v>
      </c>
      <c r="E145" s="518">
        <v>0</v>
      </c>
      <c r="F145" s="518">
        <v>0</v>
      </c>
      <c r="G145" s="541">
        <v>6.0000000000000001E-3</v>
      </c>
      <c r="H145" s="541">
        <v>6.0000000000000001E-3</v>
      </c>
      <c r="I145" s="517" t="s">
        <v>760</v>
      </c>
      <c r="J145" s="518">
        <f t="shared" ref="J145:J208" si="4">F145-E145</f>
        <v>0</v>
      </c>
      <c r="K145" s="522" t="str">
        <f t="shared" ref="K145:K208" si="5">IF(E145=0,"&gt;100 %",(F145)/(E145))</f>
        <v>&gt;100 %</v>
      </c>
      <c r="L145" s="327"/>
      <c r="M145" s="328"/>
      <c r="N145" s="119">
        <v>0</v>
      </c>
      <c r="O145" s="541">
        <v>0</v>
      </c>
      <c r="P145" s="541">
        <v>0</v>
      </c>
      <c r="Q145" s="329">
        <v>2015</v>
      </c>
      <c r="R145" s="329">
        <v>2015</v>
      </c>
      <c r="S145" s="541">
        <v>0</v>
      </c>
      <c r="T145" s="541">
        <v>0</v>
      </c>
      <c r="U145" s="541">
        <v>0</v>
      </c>
      <c r="V145" s="541">
        <v>0</v>
      </c>
      <c r="W145" s="541">
        <v>0</v>
      </c>
      <c r="X145" s="295" t="s">
        <v>802</v>
      </c>
      <c r="Y145" s="295" t="s">
        <v>802</v>
      </c>
    </row>
    <row r="146" spans="1:25" s="325" customFormat="1" ht="35.1" customHeight="1" outlineLevel="1" x14ac:dyDescent="0.25">
      <c r="A146" s="325" t="s">
        <v>356</v>
      </c>
      <c r="B146" s="326"/>
      <c r="C146" s="119" t="s">
        <v>987</v>
      </c>
      <c r="D146" s="541">
        <v>0</v>
      </c>
      <c r="E146" s="518">
        <v>0</v>
      </c>
      <c r="F146" s="518">
        <v>0</v>
      </c>
      <c r="G146" s="541">
        <v>7.4999999999999997E-2</v>
      </c>
      <c r="H146" s="541">
        <v>7.4999999999999997E-2</v>
      </c>
      <c r="I146" s="517" t="s">
        <v>760</v>
      </c>
      <c r="J146" s="518">
        <f t="shared" si="4"/>
        <v>0</v>
      </c>
      <c r="K146" s="522" t="str">
        <f t="shared" si="5"/>
        <v>&gt;100 %</v>
      </c>
      <c r="L146" s="327"/>
      <c r="M146" s="328"/>
      <c r="N146" s="119">
        <v>0</v>
      </c>
      <c r="O146" s="541">
        <v>0</v>
      </c>
      <c r="P146" s="541">
        <v>0</v>
      </c>
      <c r="Q146" s="329">
        <v>2015</v>
      </c>
      <c r="R146" s="329">
        <v>2015</v>
      </c>
      <c r="S146" s="541">
        <v>0</v>
      </c>
      <c r="T146" s="541">
        <v>0</v>
      </c>
      <c r="U146" s="541">
        <v>0</v>
      </c>
      <c r="V146" s="541">
        <v>0</v>
      </c>
      <c r="W146" s="541">
        <v>0</v>
      </c>
      <c r="X146" s="295" t="s">
        <v>802</v>
      </c>
      <c r="Y146" s="295" t="s">
        <v>802</v>
      </c>
    </row>
    <row r="147" spans="1:25" s="325" customFormat="1" ht="35.1" customHeight="1" outlineLevel="1" x14ac:dyDescent="0.25">
      <c r="A147" s="325" t="s">
        <v>356</v>
      </c>
      <c r="B147" s="326"/>
      <c r="C147" s="119" t="s">
        <v>988</v>
      </c>
      <c r="D147" s="541">
        <v>0</v>
      </c>
      <c r="E147" s="518">
        <v>0</v>
      </c>
      <c r="F147" s="518">
        <v>0</v>
      </c>
      <c r="G147" s="541">
        <v>3.2000000000000001E-2</v>
      </c>
      <c r="H147" s="541">
        <v>0</v>
      </c>
      <c r="I147" s="517" t="s">
        <v>760</v>
      </c>
      <c r="J147" s="518">
        <f t="shared" si="4"/>
        <v>0</v>
      </c>
      <c r="K147" s="522" t="str">
        <f t="shared" si="5"/>
        <v>&gt;100 %</v>
      </c>
      <c r="L147" s="327"/>
      <c r="M147" s="328"/>
      <c r="N147" s="119">
        <v>0</v>
      </c>
      <c r="O147" s="541">
        <v>0</v>
      </c>
      <c r="P147" s="541">
        <v>0</v>
      </c>
      <c r="Q147" s="329">
        <v>2015</v>
      </c>
      <c r="R147" s="329">
        <v>2015</v>
      </c>
      <c r="S147" s="541">
        <v>0</v>
      </c>
      <c r="T147" s="541">
        <v>0</v>
      </c>
      <c r="U147" s="541">
        <v>0</v>
      </c>
      <c r="V147" s="541">
        <v>0</v>
      </c>
      <c r="W147" s="541">
        <v>0</v>
      </c>
      <c r="X147" s="295">
        <v>0</v>
      </c>
      <c r="Y147" s="295">
        <v>0</v>
      </c>
    </row>
    <row r="148" spans="1:25" s="325" customFormat="1" ht="35.1" customHeight="1" outlineLevel="1" x14ac:dyDescent="0.25">
      <c r="A148" s="325" t="s">
        <v>356</v>
      </c>
      <c r="B148" s="326"/>
      <c r="C148" s="119" t="s">
        <v>989</v>
      </c>
      <c r="D148" s="541">
        <v>0</v>
      </c>
      <c r="E148" s="518">
        <v>0</v>
      </c>
      <c r="F148" s="518">
        <v>0</v>
      </c>
      <c r="G148" s="541">
        <v>2.1999999999999999E-2</v>
      </c>
      <c r="H148" s="541">
        <v>0</v>
      </c>
      <c r="I148" s="517" t="s">
        <v>760</v>
      </c>
      <c r="J148" s="518">
        <f t="shared" si="4"/>
        <v>0</v>
      </c>
      <c r="K148" s="522" t="str">
        <f t="shared" si="5"/>
        <v>&gt;100 %</v>
      </c>
      <c r="L148" s="327"/>
      <c r="M148" s="328"/>
      <c r="N148" s="119">
        <v>0</v>
      </c>
      <c r="O148" s="541">
        <v>0</v>
      </c>
      <c r="P148" s="541">
        <v>0</v>
      </c>
      <c r="Q148" s="329">
        <v>2015</v>
      </c>
      <c r="R148" s="329">
        <v>2015</v>
      </c>
      <c r="S148" s="541">
        <v>0</v>
      </c>
      <c r="T148" s="541">
        <v>0</v>
      </c>
      <c r="U148" s="541">
        <v>0</v>
      </c>
      <c r="V148" s="541">
        <v>0</v>
      </c>
      <c r="W148" s="541">
        <v>0</v>
      </c>
      <c r="X148" s="295">
        <v>0</v>
      </c>
      <c r="Y148" s="295">
        <v>0</v>
      </c>
    </row>
    <row r="149" spans="1:25" s="325" customFormat="1" ht="35.1" customHeight="1" outlineLevel="1" x14ac:dyDescent="0.25">
      <c r="A149" s="325" t="s">
        <v>356</v>
      </c>
      <c r="B149" s="326"/>
      <c r="C149" s="119" t="s">
        <v>990</v>
      </c>
      <c r="D149" s="541">
        <v>0</v>
      </c>
      <c r="E149" s="518">
        <v>0</v>
      </c>
      <c r="F149" s="518">
        <v>0</v>
      </c>
      <c r="G149" s="541">
        <v>0.44599999999999995</v>
      </c>
      <c r="H149" s="541">
        <v>0.44599999999999995</v>
      </c>
      <c r="I149" s="517" t="s">
        <v>760</v>
      </c>
      <c r="J149" s="518">
        <f t="shared" si="4"/>
        <v>0</v>
      </c>
      <c r="K149" s="522" t="str">
        <f t="shared" si="5"/>
        <v>&gt;100 %</v>
      </c>
      <c r="L149" s="327"/>
      <c r="M149" s="328"/>
      <c r="N149" s="119">
        <v>0</v>
      </c>
      <c r="O149" s="541">
        <v>0</v>
      </c>
      <c r="P149" s="541">
        <v>0.26800000000000002</v>
      </c>
      <c r="Q149" s="329">
        <v>2015</v>
      </c>
      <c r="R149" s="329">
        <v>2015</v>
      </c>
      <c r="S149" s="541">
        <v>0</v>
      </c>
      <c r="T149" s="541">
        <v>0</v>
      </c>
      <c r="U149" s="541">
        <v>0</v>
      </c>
      <c r="V149" s="541">
        <v>0</v>
      </c>
      <c r="W149" s="541">
        <v>0.26800000000000002</v>
      </c>
      <c r="X149" s="295" t="s">
        <v>802</v>
      </c>
      <c r="Y149" s="295" t="s">
        <v>802</v>
      </c>
    </row>
    <row r="150" spans="1:25" s="325" customFormat="1" ht="35.1" customHeight="1" outlineLevel="1" x14ac:dyDescent="0.25">
      <c r="A150" s="325" t="s">
        <v>356</v>
      </c>
      <c r="B150" s="326"/>
      <c r="C150" s="119" t="s">
        <v>790</v>
      </c>
      <c r="D150" s="541">
        <v>0</v>
      </c>
      <c r="E150" s="518">
        <v>0</v>
      </c>
      <c r="F150" s="518">
        <v>0</v>
      </c>
      <c r="G150" s="541">
        <v>8.0000000000000002E-3</v>
      </c>
      <c r="H150" s="541">
        <v>8.0000000000000002E-3</v>
      </c>
      <c r="I150" s="517" t="s">
        <v>760</v>
      </c>
      <c r="J150" s="518">
        <f t="shared" si="4"/>
        <v>0</v>
      </c>
      <c r="K150" s="522" t="str">
        <f t="shared" si="5"/>
        <v>&gt;100 %</v>
      </c>
      <c r="L150" s="327"/>
      <c r="M150" s="328"/>
      <c r="N150" s="119">
        <v>0</v>
      </c>
      <c r="O150" s="541">
        <v>0</v>
      </c>
      <c r="P150" s="541">
        <v>0</v>
      </c>
      <c r="Q150" s="329">
        <v>2015</v>
      </c>
      <c r="R150" s="329">
        <v>2015</v>
      </c>
      <c r="S150" s="541">
        <v>0</v>
      </c>
      <c r="T150" s="541">
        <v>0</v>
      </c>
      <c r="U150" s="541">
        <v>0</v>
      </c>
      <c r="V150" s="541">
        <v>0</v>
      </c>
      <c r="W150" s="541">
        <v>0</v>
      </c>
      <c r="X150" s="295" t="s">
        <v>802</v>
      </c>
      <c r="Y150" s="295" t="s">
        <v>802</v>
      </c>
    </row>
    <row r="151" spans="1:25" s="325" customFormat="1" ht="35.1" customHeight="1" outlineLevel="1" x14ac:dyDescent="0.25">
      <c r="A151" s="325" t="s">
        <v>353</v>
      </c>
      <c r="B151" s="326"/>
      <c r="C151" s="119" t="s">
        <v>635</v>
      </c>
      <c r="D151" s="541">
        <v>12.378</v>
      </c>
      <c r="E151" s="518">
        <v>0</v>
      </c>
      <c r="F151" s="518">
        <v>0.39369721000000002</v>
      </c>
      <c r="G151" s="541">
        <v>0.39400000000000002</v>
      </c>
      <c r="H151" s="541">
        <v>0</v>
      </c>
      <c r="I151" s="517">
        <v>11.984302790000001</v>
      </c>
      <c r="J151" s="518">
        <f t="shared" si="4"/>
        <v>0.39369721000000002</v>
      </c>
      <c r="K151" s="522" t="str">
        <f t="shared" si="5"/>
        <v>&gt;100 %</v>
      </c>
      <c r="L151" s="327"/>
      <c r="M151" s="328"/>
      <c r="N151" s="119" t="s">
        <v>463</v>
      </c>
      <c r="O151" s="541">
        <v>0.25</v>
      </c>
      <c r="P151" s="541">
        <v>6.24</v>
      </c>
      <c r="Q151" s="329">
        <v>2015</v>
      </c>
      <c r="R151" s="329">
        <v>2016</v>
      </c>
      <c r="S151" s="541">
        <v>12.378</v>
      </c>
      <c r="T151" s="541">
        <v>0</v>
      </c>
      <c r="U151" s="541">
        <v>0</v>
      </c>
      <c r="V151" s="541">
        <v>0</v>
      </c>
      <c r="W151" s="541">
        <v>0</v>
      </c>
      <c r="X151" s="295">
        <v>0</v>
      </c>
      <c r="Y151" s="295">
        <v>0</v>
      </c>
    </row>
    <row r="152" spans="1:25" s="325" customFormat="1" ht="35.1" customHeight="1" outlineLevel="1" x14ac:dyDescent="0.25">
      <c r="A152" s="325" t="s">
        <v>353</v>
      </c>
      <c r="B152" s="326"/>
      <c r="C152" s="119" t="s">
        <v>637</v>
      </c>
      <c r="D152" s="541">
        <v>0.20389465446194424</v>
      </c>
      <c r="E152" s="518">
        <v>0</v>
      </c>
      <c r="F152" s="518">
        <v>0</v>
      </c>
      <c r="G152" s="541">
        <v>7.400000000000001E-2</v>
      </c>
      <c r="H152" s="541">
        <v>7.3999999999999996E-2</v>
      </c>
      <c r="I152" s="517">
        <v>0.20389465446194424</v>
      </c>
      <c r="J152" s="518">
        <f t="shared" si="4"/>
        <v>0</v>
      </c>
      <c r="K152" s="522" t="str">
        <f t="shared" si="5"/>
        <v>&gt;100 %</v>
      </c>
      <c r="L152" s="327"/>
      <c r="M152" s="328"/>
      <c r="N152" s="119">
        <v>0</v>
      </c>
      <c r="O152" s="541">
        <v>0</v>
      </c>
      <c r="P152" s="541">
        <v>0.12</v>
      </c>
      <c r="Q152" s="329">
        <v>2015</v>
      </c>
      <c r="R152" s="329">
        <v>2015</v>
      </c>
      <c r="S152" s="541">
        <v>0.23294402113346743</v>
      </c>
      <c r="T152" s="541">
        <v>0</v>
      </c>
      <c r="U152" s="541">
        <v>0.13</v>
      </c>
      <c r="V152" s="541">
        <v>0</v>
      </c>
      <c r="W152" s="541">
        <v>0.129</v>
      </c>
      <c r="X152" s="295" t="s">
        <v>991</v>
      </c>
      <c r="Y152" s="295" t="s">
        <v>991</v>
      </c>
    </row>
    <row r="153" spans="1:25" s="325" customFormat="1" ht="35.1" customHeight="1" outlineLevel="1" x14ac:dyDescent="0.25">
      <c r="A153" s="325" t="s">
        <v>353</v>
      </c>
      <c r="B153" s="326"/>
      <c r="C153" s="119" t="s">
        <v>639</v>
      </c>
      <c r="D153" s="541">
        <v>8.1254799999999996</v>
      </c>
      <c r="E153" s="518">
        <v>0</v>
      </c>
      <c r="F153" s="518">
        <v>1.42862282</v>
      </c>
      <c r="G153" s="541">
        <v>6.2149999999999999</v>
      </c>
      <c r="H153" s="541">
        <v>7.234</v>
      </c>
      <c r="I153" s="517">
        <v>6.6968571799999994</v>
      </c>
      <c r="J153" s="518">
        <f t="shared" si="4"/>
        <v>1.42862282</v>
      </c>
      <c r="K153" s="522" t="str">
        <f t="shared" si="5"/>
        <v>&gt;100 %</v>
      </c>
      <c r="L153" s="327"/>
      <c r="M153" s="328"/>
      <c r="N153" s="119" t="s">
        <v>463</v>
      </c>
      <c r="O153" s="541">
        <v>0.1</v>
      </c>
      <c r="P153" s="541">
        <v>4.2640000000000002</v>
      </c>
      <c r="Q153" s="329">
        <v>2015</v>
      </c>
      <c r="R153" s="329">
        <v>2016</v>
      </c>
      <c r="S153" s="541">
        <v>8.1254799999999996</v>
      </c>
      <c r="T153" s="541">
        <v>0.25</v>
      </c>
      <c r="U153" s="541">
        <v>4.8</v>
      </c>
      <c r="V153" s="541">
        <v>0.25</v>
      </c>
      <c r="W153" s="541">
        <v>4.5640000000000001</v>
      </c>
      <c r="X153" s="295" t="s">
        <v>540</v>
      </c>
      <c r="Y153" s="295" t="s">
        <v>540</v>
      </c>
    </row>
    <row r="154" spans="1:25" s="325" customFormat="1" ht="35.1" customHeight="1" outlineLevel="1" x14ac:dyDescent="0.25">
      <c r="A154" s="325" t="s">
        <v>353</v>
      </c>
      <c r="B154" s="326"/>
      <c r="C154" s="119" t="s">
        <v>640</v>
      </c>
      <c r="D154" s="541">
        <v>29.818599999999996</v>
      </c>
      <c r="E154" s="518">
        <v>0</v>
      </c>
      <c r="F154" s="518">
        <v>14.60001214</v>
      </c>
      <c r="G154" s="541">
        <v>18.614000000000001</v>
      </c>
      <c r="H154" s="541">
        <v>9.5299999999999994</v>
      </c>
      <c r="I154" s="517">
        <v>15.218587859999996</v>
      </c>
      <c r="J154" s="518">
        <f t="shared" si="4"/>
        <v>14.60001214</v>
      </c>
      <c r="K154" s="522" t="str">
        <f t="shared" si="5"/>
        <v>&gt;100 %</v>
      </c>
      <c r="L154" s="327"/>
      <c r="M154" s="328"/>
      <c r="N154" s="119" t="s">
        <v>463</v>
      </c>
      <c r="O154" s="541">
        <v>0.92</v>
      </c>
      <c r="P154" s="541">
        <v>12.7</v>
      </c>
      <c r="Q154" s="329">
        <v>2015</v>
      </c>
      <c r="R154" s="329">
        <v>2016</v>
      </c>
      <c r="S154" s="541">
        <v>29.818599999999996</v>
      </c>
      <c r="T154" s="541">
        <v>0.16</v>
      </c>
      <c r="U154" s="541">
        <v>1.5</v>
      </c>
      <c r="V154" s="541">
        <v>0.32</v>
      </c>
      <c r="W154" s="541">
        <v>4.2919999999999998</v>
      </c>
      <c r="X154" s="295" t="s">
        <v>540</v>
      </c>
      <c r="Y154" s="295" t="s">
        <v>540</v>
      </c>
    </row>
    <row r="155" spans="1:25" s="325" customFormat="1" ht="35.1" customHeight="1" outlineLevel="1" x14ac:dyDescent="0.25">
      <c r="A155" s="325" t="s">
        <v>353</v>
      </c>
      <c r="B155" s="326"/>
      <c r="C155" s="119" t="s">
        <v>641</v>
      </c>
      <c r="D155" s="541">
        <v>0</v>
      </c>
      <c r="E155" s="518">
        <v>0</v>
      </c>
      <c r="F155" s="518">
        <v>0</v>
      </c>
      <c r="G155" s="541">
        <v>0.23499999999999999</v>
      </c>
      <c r="H155" s="541">
        <v>0</v>
      </c>
      <c r="I155" s="517" t="s">
        <v>760</v>
      </c>
      <c r="J155" s="518">
        <f t="shared" si="4"/>
        <v>0</v>
      </c>
      <c r="K155" s="522" t="str">
        <f t="shared" si="5"/>
        <v>&gt;100 %</v>
      </c>
      <c r="L155" s="327"/>
      <c r="M155" s="328"/>
      <c r="N155" s="119">
        <v>0</v>
      </c>
      <c r="O155" s="541">
        <v>0</v>
      </c>
      <c r="P155" s="541">
        <v>0</v>
      </c>
      <c r="Q155" s="329">
        <v>2015</v>
      </c>
      <c r="R155" s="329">
        <v>2016</v>
      </c>
      <c r="S155" s="541">
        <v>0</v>
      </c>
      <c r="T155" s="541">
        <v>0</v>
      </c>
      <c r="U155" s="541">
        <v>0</v>
      </c>
      <c r="V155" s="541">
        <v>0</v>
      </c>
      <c r="W155" s="541">
        <v>0</v>
      </c>
      <c r="X155" s="295">
        <v>0</v>
      </c>
      <c r="Y155" s="295">
        <v>0</v>
      </c>
    </row>
    <row r="156" spans="1:25" s="325" customFormat="1" ht="35.1" customHeight="1" outlineLevel="1" x14ac:dyDescent="0.25">
      <c r="A156" s="325" t="s">
        <v>353</v>
      </c>
      <c r="B156" s="326"/>
      <c r="C156" s="119" t="s">
        <v>642</v>
      </c>
      <c r="D156" s="541">
        <v>10.430019999999997</v>
      </c>
      <c r="E156" s="518">
        <v>0</v>
      </c>
      <c r="F156" s="518">
        <v>4.7913475400000003</v>
      </c>
      <c r="G156" s="541">
        <v>7.261000000000001</v>
      </c>
      <c r="H156" s="541">
        <v>7.6680000000000001</v>
      </c>
      <c r="I156" s="517">
        <v>5.6386724599999969</v>
      </c>
      <c r="J156" s="518">
        <f t="shared" si="4"/>
        <v>4.7913475400000003</v>
      </c>
      <c r="K156" s="522" t="str">
        <f t="shared" si="5"/>
        <v>&gt;100 %</v>
      </c>
      <c r="L156" s="327"/>
      <c r="M156" s="328"/>
      <c r="N156" s="119" t="s">
        <v>463</v>
      </c>
      <c r="O156" s="541">
        <v>0.38300000000000001</v>
      </c>
      <c r="P156" s="541">
        <v>7.7</v>
      </c>
      <c r="Q156" s="329">
        <v>2015</v>
      </c>
      <c r="R156" s="329">
        <v>2016</v>
      </c>
      <c r="S156" s="541">
        <v>10.430019999999997</v>
      </c>
      <c r="T156" s="541">
        <v>0.41</v>
      </c>
      <c r="U156" s="541">
        <v>4.4000000000000004</v>
      </c>
      <c r="V156" s="541">
        <v>0.5</v>
      </c>
      <c r="W156" s="541">
        <v>4.4160000000000004</v>
      </c>
      <c r="X156" s="295" t="s">
        <v>540</v>
      </c>
      <c r="Y156" s="295" t="s">
        <v>540</v>
      </c>
    </row>
    <row r="157" spans="1:25" s="325" customFormat="1" ht="35.1" customHeight="1" outlineLevel="1" x14ac:dyDescent="0.25">
      <c r="A157" s="325" t="s">
        <v>353</v>
      </c>
      <c r="B157" s="326"/>
      <c r="C157" s="119" t="s">
        <v>643</v>
      </c>
      <c r="D157" s="541">
        <v>12.083</v>
      </c>
      <c r="E157" s="518">
        <v>0</v>
      </c>
      <c r="F157" s="518">
        <v>0</v>
      </c>
      <c r="G157" s="541">
        <v>0.41</v>
      </c>
      <c r="H157" s="541">
        <v>0</v>
      </c>
      <c r="I157" s="517">
        <v>12.083</v>
      </c>
      <c r="J157" s="518">
        <f t="shared" si="4"/>
        <v>0</v>
      </c>
      <c r="K157" s="522" t="str">
        <f t="shared" si="5"/>
        <v>&gt;100 %</v>
      </c>
      <c r="L157" s="327"/>
      <c r="M157" s="328"/>
      <c r="N157" s="119">
        <v>0</v>
      </c>
      <c r="O157" s="541">
        <v>0</v>
      </c>
      <c r="P157" s="541">
        <v>7.3</v>
      </c>
      <c r="Q157" s="329">
        <v>2015</v>
      </c>
      <c r="R157" s="329">
        <v>2017</v>
      </c>
      <c r="S157" s="541">
        <v>12.083</v>
      </c>
      <c r="T157" s="541">
        <v>0</v>
      </c>
      <c r="U157" s="541">
        <v>0</v>
      </c>
      <c r="V157" s="541">
        <v>0</v>
      </c>
      <c r="W157" s="541">
        <v>0</v>
      </c>
      <c r="X157" s="295">
        <v>0</v>
      </c>
      <c r="Y157" s="295">
        <v>0</v>
      </c>
    </row>
    <row r="158" spans="1:25" s="325" customFormat="1" ht="35.1" customHeight="1" outlineLevel="1" x14ac:dyDescent="0.25">
      <c r="A158" s="325" t="s">
        <v>353</v>
      </c>
      <c r="B158" s="326"/>
      <c r="C158" s="119" t="s">
        <v>400</v>
      </c>
      <c r="D158" s="541">
        <v>13.911837265311606</v>
      </c>
      <c r="E158" s="518">
        <v>0</v>
      </c>
      <c r="F158" s="518">
        <v>0</v>
      </c>
      <c r="G158" s="541">
        <v>0.87799999999999989</v>
      </c>
      <c r="H158" s="541">
        <v>0</v>
      </c>
      <c r="I158" s="517">
        <v>13.911837265311606</v>
      </c>
      <c r="J158" s="518">
        <f t="shared" si="4"/>
        <v>0</v>
      </c>
      <c r="K158" s="522" t="str">
        <f t="shared" si="5"/>
        <v>&gt;100 %</v>
      </c>
      <c r="L158" s="327"/>
      <c r="M158" s="328"/>
      <c r="N158" s="119">
        <v>0</v>
      </c>
      <c r="O158" s="541">
        <v>0.6</v>
      </c>
      <c r="P158" s="541">
        <v>8</v>
      </c>
      <c r="Q158" s="329">
        <v>2015</v>
      </c>
      <c r="R158" s="329">
        <v>2016</v>
      </c>
      <c r="S158" s="541">
        <v>13.911837265311606</v>
      </c>
      <c r="T158" s="541">
        <v>0</v>
      </c>
      <c r="U158" s="541">
        <v>0</v>
      </c>
      <c r="V158" s="541">
        <v>0</v>
      </c>
      <c r="W158" s="541">
        <v>0</v>
      </c>
      <c r="X158" s="295">
        <v>0</v>
      </c>
      <c r="Y158" s="295">
        <v>0</v>
      </c>
    </row>
    <row r="159" spans="1:25" s="325" customFormat="1" ht="35.1" customHeight="1" outlineLevel="1" x14ac:dyDescent="0.25">
      <c r="A159" s="325" t="s">
        <v>353</v>
      </c>
      <c r="B159" s="326"/>
      <c r="C159" s="119" t="s">
        <v>646</v>
      </c>
      <c r="D159" s="541">
        <v>4.4388756224170773</v>
      </c>
      <c r="E159" s="518">
        <v>0</v>
      </c>
      <c r="F159" s="518">
        <v>0.16519795000000001</v>
      </c>
      <c r="G159" s="541">
        <v>5.6269999999999998</v>
      </c>
      <c r="H159" s="541">
        <v>8.7479999999999993</v>
      </c>
      <c r="I159" s="517">
        <v>4.2736776724170777</v>
      </c>
      <c r="J159" s="518">
        <f t="shared" si="4"/>
        <v>0.16519795000000001</v>
      </c>
      <c r="K159" s="522" t="str">
        <f t="shared" si="5"/>
        <v>&gt;100 %</v>
      </c>
      <c r="L159" s="327"/>
      <c r="M159" s="328"/>
      <c r="N159" s="119" t="s">
        <v>463</v>
      </c>
      <c r="O159" s="541">
        <v>0.1</v>
      </c>
      <c r="P159" s="541">
        <v>1.56</v>
      </c>
      <c r="Q159" s="329">
        <v>2013</v>
      </c>
      <c r="R159" s="329">
        <v>2015</v>
      </c>
      <c r="S159" s="541">
        <v>12.297072571511514</v>
      </c>
      <c r="T159" s="541">
        <v>0.1</v>
      </c>
      <c r="U159" s="541">
        <v>2.4900000000000002</v>
      </c>
      <c r="V159" s="541">
        <v>0.1</v>
      </c>
      <c r="W159" s="541">
        <v>2.4900000000000002</v>
      </c>
      <c r="X159" s="295" t="s">
        <v>540</v>
      </c>
      <c r="Y159" s="295" t="s">
        <v>540</v>
      </c>
    </row>
    <row r="160" spans="1:25" s="325" customFormat="1" ht="35.1" customHeight="1" outlineLevel="1" x14ac:dyDescent="0.25">
      <c r="A160" s="325" t="s">
        <v>353</v>
      </c>
      <c r="B160" s="326"/>
      <c r="C160" s="119" t="s">
        <v>647</v>
      </c>
      <c r="D160" s="541">
        <v>12.862</v>
      </c>
      <c r="E160" s="518">
        <v>0</v>
      </c>
      <c r="F160" s="518">
        <v>2.8106221800000002</v>
      </c>
      <c r="G160" s="541">
        <v>8.2639999999999993</v>
      </c>
      <c r="H160" s="541">
        <v>8.7110000000000003</v>
      </c>
      <c r="I160" s="517">
        <v>10.051377819999999</v>
      </c>
      <c r="J160" s="518">
        <f t="shared" si="4"/>
        <v>2.8106221800000002</v>
      </c>
      <c r="K160" s="522" t="str">
        <f t="shared" si="5"/>
        <v>&gt;100 %</v>
      </c>
      <c r="L160" s="327"/>
      <c r="M160" s="328"/>
      <c r="N160" s="119" t="s">
        <v>463</v>
      </c>
      <c r="O160" s="541">
        <v>1.3029999999999999</v>
      </c>
      <c r="P160" s="541">
        <v>11.601000000000001</v>
      </c>
      <c r="Q160" s="329">
        <v>2015</v>
      </c>
      <c r="R160" s="329">
        <v>2016</v>
      </c>
      <c r="S160" s="541">
        <v>12.862</v>
      </c>
      <c r="T160" s="541">
        <v>0.56999999999999995</v>
      </c>
      <c r="U160" s="541">
        <v>4.68</v>
      </c>
      <c r="V160" s="541">
        <v>0.56999999999999995</v>
      </c>
      <c r="W160" s="541">
        <v>5.3529999999999998</v>
      </c>
      <c r="X160" s="295" t="s">
        <v>540</v>
      </c>
      <c r="Y160" s="295" t="s">
        <v>540</v>
      </c>
    </row>
    <row r="161" spans="1:25" s="325" customFormat="1" ht="35.1" customHeight="1" outlineLevel="1" x14ac:dyDescent="0.25">
      <c r="A161" s="325" t="s">
        <v>353</v>
      </c>
      <c r="B161" s="326"/>
      <c r="C161" s="119" t="s">
        <v>648</v>
      </c>
      <c r="D161" s="541">
        <v>7.4450000000000003</v>
      </c>
      <c r="E161" s="518">
        <v>0</v>
      </c>
      <c r="F161" s="518">
        <v>0</v>
      </c>
      <c r="G161" s="541">
        <v>3.4000000000000002E-2</v>
      </c>
      <c r="H161" s="541">
        <v>0</v>
      </c>
      <c r="I161" s="517">
        <v>7.4450000000000003</v>
      </c>
      <c r="J161" s="518">
        <f t="shared" si="4"/>
        <v>0</v>
      </c>
      <c r="K161" s="522" t="str">
        <f t="shared" si="5"/>
        <v>&gt;100 %</v>
      </c>
      <c r="L161" s="327"/>
      <c r="M161" s="328"/>
      <c r="N161" s="119">
        <v>0</v>
      </c>
      <c r="O161" s="541">
        <v>0.66</v>
      </c>
      <c r="P161" s="541">
        <v>3.8</v>
      </c>
      <c r="Q161" s="329">
        <v>2015</v>
      </c>
      <c r="R161" s="329">
        <v>2016</v>
      </c>
      <c r="S161" s="541">
        <v>7.4450000000000003</v>
      </c>
      <c r="T161" s="541">
        <v>0</v>
      </c>
      <c r="U161" s="541">
        <v>0</v>
      </c>
      <c r="V161" s="541">
        <v>0</v>
      </c>
      <c r="W161" s="541">
        <v>0</v>
      </c>
      <c r="X161" s="295">
        <v>0</v>
      </c>
      <c r="Y161" s="295">
        <v>0</v>
      </c>
    </row>
    <row r="162" spans="1:25" s="325" customFormat="1" ht="35.1" customHeight="1" outlineLevel="1" x14ac:dyDescent="0.25">
      <c r="A162" s="325" t="s">
        <v>353</v>
      </c>
      <c r="B162" s="326"/>
      <c r="C162" s="119" t="s">
        <v>649</v>
      </c>
      <c r="D162" s="541">
        <v>7.2006449877986913</v>
      </c>
      <c r="E162" s="518">
        <v>1.9865666</v>
      </c>
      <c r="F162" s="518">
        <v>4.5191046699999999</v>
      </c>
      <c r="G162" s="541">
        <v>5.9119999999999999</v>
      </c>
      <c r="H162" s="541">
        <v>7.0410000000000004</v>
      </c>
      <c r="I162" s="517">
        <v>2.6815403177986914</v>
      </c>
      <c r="J162" s="518">
        <f t="shared" si="4"/>
        <v>2.5325380700000002</v>
      </c>
      <c r="K162" s="522">
        <f t="shared" si="5"/>
        <v>2.2748316970596405</v>
      </c>
      <c r="L162" s="327"/>
      <c r="M162" s="328"/>
      <c r="N162" s="119" t="s">
        <v>463</v>
      </c>
      <c r="O162" s="541">
        <v>0.16</v>
      </c>
      <c r="P162" s="541">
        <v>3.0100000000000002</v>
      </c>
      <c r="Q162" s="329">
        <v>2015</v>
      </c>
      <c r="R162" s="329">
        <v>2015</v>
      </c>
      <c r="S162" s="541">
        <v>7.4929466059175684</v>
      </c>
      <c r="T162" s="541">
        <v>0.16</v>
      </c>
      <c r="U162" s="541">
        <v>2.96</v>
      </c>
      <c r="V162" s="541">
        <v>0.16</v>
      </c>
      <c r="W162" s="541">
        <v>2.96</v>
      </c>
      <c r="X162" s="295">
        <v>0</v>
      </c>
      <c r="Y162" s="295">
        <v>0</v>
      </c>
    </row>
    <row r="163" spans="1:25" s="325" customFormat="1" ht="35.1" customHeight="1" outlineLevel="1" x14ac:dyDescent="0.25">
      <c r="A163" s="325" t="s">
        <v>353</v>
      </c>
      <c r="B163" s="326"/>
      <c r="C163" s="119" t="s">
        <v>396</v>
      </c>
      <c r="D163" s="541">
        <v>13.850840000000002</v>
      </c>
      <c r="E163" s="518">
        <v>0</v>
      </c>
      <c r="F163" s="518">
        <v>5.0000610600000002</v>
      </c>
      <c r="G163" s="541">
        <v>0.43740000000000001</v>
      </c>
      <c r="H163" s="541">
        <v>0.94140000000000001</v>
      </c>
      <c r="I163" s="517">
        <v>8.8507789400000014</v>
      </c>
      <c r="J163" s="518">
        <f t="shared" si="4"/>
        <v>5.0000610600000002</v>
      </c>
      <c r="K163" s="522" t="str">
        <f t="shared" si="5"/>
        <v>&gt;100 %</v>
      </c>
      <c r="L163" s="327"/>
      <c r="M163" s="328"/>
      <c r="N163" s="119" t="s">
        <v>463</v>
      </c>
      <c r="O163" s="541">
        <v>0</v>
      </c>
      <c r="P163" s="541">
        <v>18.29</v>
      </c>
      <c r="Q163" s="329">
        <v>2013</v>
      </c>
      <c r="R163" s="329">
        <v>2015</v>
      </c>
      <c r="S163" s="541">
        <v>96.428419999999988</v>
      </c>
      <c r="T163" s="541">
        <v>0</v>
      </c>
      <c r="U163" s="541">
        <v>0</v>
      </c>
      <c r="V163" s="541">
        <v>0</v>
      </c>
      <c r="W163" s="541">
        <v>0</v>
      </c>
      <c r="X163" s="295" t="s">
        <v>399</v>
      </c>
      <c r="Y163" s="295" t="s">
        <v>399</v>
      </c>
    </row>
    <row r="164" spans="1:25" s="325" customFormat="1" ht="35.1" customHeight="1" outlineLevel="1" x14ac:dyDescent="0.25">
      <c r="A164" s="325" t="s">
        <v>353</v>
      </c>
      <c r="B164" s="326"/>
      <c r="C164" s="119" t="s">
        <v>397</v>
      </c>
      <c r="D164" s="541">
        <v>2.6798279999999997</v>
      </c>
      <c r="E164" s="518">
        <v>0</v>
      </c>
      <c r="F164" s="518">
        <v>0</v>
      </c>
      <c r="G164" s="541">
        <v>0.84650000000000003</v>
      </c>
      <c r="H164" s="541">
        <v>0</v>
      </c>
      <c r="I164" s="517">
        <v>2.6798279999999997</v>
      </c>
      <c r="J164" s="518">
        <f t="shared" si="4"/>
        <v>0</v>
      </c>
      <c r="K164" s="522" t="str">
        <f t="shared" si="5"/>
        <v>&gt;100 %</v>
      </c>
      <c r="L164" s="327"/>
      <c r="M164" s="328"/>
      <c r="N164" s="119">
        <v>0</v>
      </c>
      <c r="O164" s="541">
        <v>1.6140000000000001</v>
      </c>
      <c r="P164" s="541">
        <v>15.1</v>
      </c>
      <c r="Q164" s="329">
        <v>2014</v>
      </c>
      <c r="R164" s="329">
        <v>2015</v>
      </c>
      <c r="S164" s="541">
        <v>2.6798279999999997</v>
      </c>
      <c r="T164" s="541">
        <v>0</v>
      </c>
      <c r="U164" s="541">
        <v>0</v>
      </c>
      <c r="V164" s="541">
        <v>0</v>
      </c>
      <c r="W164" s="541">
        <v>0</v>
      </c>
      <c r="X164" s="295">
        <v>0</v>
      </c>
      <c r="Y164" s="295">
        <v>0</v>
      </c>
    </row>
    <row r="165" spans="1:25" s="325" customFormat="1" ht="35.1" customHeight="1" outlineLevel="1" x14ac:dyDescent="0.25">
      <c r="A165" s="325" t="s">
        <v>353</v>
      </c>
      <c r="B165" s="326"/>
      <c r="C165" s="119" t="s">
        <v>992</v>
      </c>
      <c r="D165" s="541">
        <v>0</v>
      </c>
      <c r="E165" s="518">
        <v>0</v>
      </c>
      <c r="F165" s="518">
        <v>0</v>
      </c>
      <c r="G165" s="541">
        <v>0.38800000000000001</v>
      </c>
      <c r="H165" s="541">
        <v>0</v>
      </c>
      <c r="I165" s="517" t="s">
        <v>760</v>
      </c>
      <c r="J165" s="518">
        <f t="shared" si="4"/>
        <v>0</v>
      </c>
      <c r="K165" s="522" t="str">
        <f t="shared" si="5"/>
        <v>&gt;100 %</v>
      </c>
      <c r="L165" s="327"/>
      <c r="M165" s="328"/>
      <c r="N165" s="119">
        <v>0</v>
      </c>
      <c r="O165" s="541" t="s">
        <v>415</v>
      </c>
      <c r="P165" s="541">
        <v>0</v>
      </c>
      <c r="Q165" s="329">
        <v>2015</v>
      </c>
      <c r="R165" s="329">
        <v>2015</v>
      </c>
      <c r="S165" s="541">
        <v>0</v>
      </c>
      <c r="T165" s="541">
        <v>0</v>
      </c>
      <c r="U165" s="541">
        <v>0</v>
      </c>
      <c r="V165" s="541">
        <v>0</v>
      </c>
      <c r="W165" s="541">
        <v>0</v>
      </c>
      <c r="X165" s="295">
        <v>0</v>
      </c>
      <c r="Y165" s="295">
        <v>0</v>
      </c>
    </row>
    <row r="166" spans="1:25" s="325" customFormat="1" ht="35.1" customHeight="1" outlineLevel="1" x14ac:dyDescent="0.25">
      <c r="A166" s="325" t="s">
        <v>353</v>
      </c>
      <c r="B166" s="326"/>
      <c r="C166" s="119" t="s">
        <v>398</v>
      </c>
      <c r="D166" s="541">
        <v>7.0409301999999991</v>
      </c>
      <c r="E166" s="518">
        <v>0.12641836000000001</v>
      </c>
      <c r="F166" s="518">
        <v>0.12641836000000001</v>
      </c>
      <c r="G166" s="541">
        <v>0</v>
      </c>
      <c r="H166" s="541">
        <v>0</v>
      </c>
      <c r="I166" s="517">
        <v>6.9145118399999994</v>
      </c>
      <c r="J166" s="518">
        <f t="shared" si="4"/>
        <v>0</v>
      </c>
      <c r="K166" s="522">
        <f t="shared" si="5"/>
        <v>1</v>
      </c>
      <c r="L166" s="327"/>
      <c r="M166" s="328"/>
      <c r="N166" s="119">
        <v>0</v>
      </c>
      <c r="O166" s="541">
        <v>0</v>
      </c>
      <c r="P166" s="541">
        <v>7.38</v>
      </c>
      <c r="Q166" s="329">
        <v>2011</v>
      </c>
      <c r="R166" s="329">
        <v>2015</v>
      </c>
      <c r="S166" s="541">
        <v>7.0409301999999991</v>
      </c>
      <c r="T166" s="541">
        <v>0</v>
      </c>
      <c r="U166" s="541">
        <v>0</v>
      </c>
      <c r="V166" s="541">
        <v>0</v>
      </c>
      <c r="W166" s="541">
        <v>0</v>
      </c>
      <c r="X166" s="295">
        <v>0</v>
      </c>
      <c r="Y166" s="295">
        <v>0</v>
      </c>
    </row>
    <row r="167" spans="1:25" s="325" customFormat="1" ht="35.1" customHeight="1" outlineLevel="1" x14ac:dyDescent="0.25">
      <c r="A167" s="325" t="s">
        <v>353</v>
      </c>
      <c r="B167" s="326"/>
      <c r="C167" s="119" t="s">
        <v>395</v>
      </c>
      <c r="D167" s="541">
        <v>6.8203999999999958</v>
      </c>
      <c r="E167" s="518">
        <v>0</v>
      </c>
      <c r="F167" s="518">
        <v>0.36289455999999998</v>
      </c>
      <c r="G167" s="541">
        <v>0.81299999999999994</v>
      </c>
      <c r="H167" s="541">
        <v>0</v>
      </c>
      <c r="I167" s="517">
        <v>6.4575054399999958</v>
      </c>
      <c r="J167" s="518">
        <f t="shared" si="4"/>
        <v>0.36289455999999998</v>
      </c>
      <c r="K167" s="522" t="str">
        <f t="shared" si="5"/>
        <v>&gt;100 %</v>
      </c>
      <c r="L167" s="327"/>
      <c r="M167" s="328"/>
      <c r="N167" s="119" t="s">
        <v>463</v>
      </c>
      <c r="O167" s="541">
        <v>2.8400000000000003</v>
      </c>
      <c r="P167" s="541">
        <v>29.085000000000001</v>
      </c>
      <c r="Q167" s="329">
        <v>2013</v>
      </c>
      <c r="R167" s="329">
        <v>2015</v>
      </c>
      <c r="S167" s="541">
        <v>66.797760982602043</v>
      </c>
      <c r="T167" s="541">
        <v>0</v>
      </c>
      <c r="U167" s="541">
        <v>0</v>
      </c>
      <c r="V167" s="541">
        <v>0</v>
      </c>
      <c r="W167" s="541">
        <v>0</v>
      </c>
      <c r="X167" s="295" t="s">
        <v>540</v>
      </c>
      <c r="Y167" s="295" t="s">
        <v>540</v>
      </c>
    </row>
    <row r="168" spans="1:25" s="325" customFormat="1" ht="35.1" customHeight="1" outlineLevel="1" x14ac:dyDescent="0.25">
      <c r="A168" s="325" t="s">
        <v>353</v>
      </c>
      <c r="B168" s="326"/>
      <c r="C168" s="119" t="s">
        <v>644</v>
      </c>
      <c r="D168" s="541">
        <v>0</v>
      </c>
      <c r="E168" s="518">
        <v>0</v>
      </c>
      <c r="F168" s="518">
        <v>0</v>
      </c>
      <c r="G168" s="541">
        <v>4.0000000000000008E-2</v>
      </c>
      <c r="H168" s="541">
        <v>0.04</v>
      </c>
      <c r="I168" s="517" t="s">
        <v>760</v>
      </c>
      <c r="J168" s="518">
        <f t="shared" si="4"/>
        <v>0</v>
      </c>
      <c r="K168" s="522" t="str">
        <f t="shared" si="5"/>
        <v>&gt;100 %</v>
      </c>
      <c r="L168" s="327"/>
      <c r="M168" s="328"/>
      <c r="N168" s="119">
        <v>0</v>
      </c>
      <c r="O168" s="541">
        <v>0</v>
      </c>
      <c r="P168" s="541">
        <v>0</v>
      </c>
      <c r="Q168" s="329">
        <v>2015</v>
      </c>
      <c r="R168" s="329">
        <v>2016</v>
      </c>
      <c r="S168" s="541">
        <v>0</v>
      </c>
      <c r="T168" s="541">
        <v>0</v>
      </c>
      <c r="U168" s="541">
        <v>0</v>
      </c>
      <c r="V168" s="541">
        <v>0</v>
      </c>
      <c r="W168" s="541">
        <v>0.01</v>
      </c>
      <c r="X168" s="295" t="s">
        <v>475</v>
      </c>
      <c r="Y168" s="295" t="s">
        <v>475</v>
      </c>
    </row>
    <row r="169" spans="1:25" s="325" customFormat="1" ht="35.1" customHeight="1" outlineLevel="1" x14ac:dyDescent="0.25">
      <c r="A169" s="325" t="s">
        <v>353</v>
      </c>
      <c r="B169" s="326"/>
      <c r="C169" s="119" t="s">
        <v>645</v>
      </c>
      <c r="D169" s="541">
        <v>1.8526</v>
      </c>
      <c r="E169" s="518">
        <v>0.11488314999999999</v>
      </c>
      <c r="F169" s="518">
        <v>0.11488315</v>
      </c>
      <c r="G169" s="541">
        <v>0</v>
      </c>
      <c r="H169" s="541">
        <v>0</v>
      </c>
      <c r="I169" s="517">
        <v>1.73771685</v>
      </c>
      <c r="J169" s="518">
        <f t="shared" si="4"/>
        <v>0</v>
      </c>
      <c r="K169" s="522">
        <f t="shared" si="5"/>
        <v>1.0000000000000002</v>
      </c>
      <c r="L169" s="327"/>
      <c r="M169" s="328"/>
      <c r="N169" s="119">
        <v>0</v>
      </c>
      <c r="O169" s="541">
        <v>0</v>
      </c>
      <c r="P169" s="541">
        <v>0.7</v>
      </c>
      <c r="Q169" s="329">
        <v>2015</v>
      </c>
      <c r="R169" s="329">
        <v>2017</v>
      </c>
      <c r="S169" s="541">
        <v>1.9679705100751332</v>
      </c>
      <c r="T169" s="541">
        <v>0</v>
      </c>
      <c r="U169" s="541">
        <v>0</v>
      </c>
      <c r="V169" s="541">
        <v>0</v>
      </c>
      <c r="W169" s="541">
        <v>0</v>
      </c>
      <c r="X169" s="295">
        <v>0</v>
      </c>
      <c r="Y169" s="295">
        <v>0</v>
      </c>
    </row>
    <row r="170" spans="1:25" s="325" customFormat="1" ht="35.1" customHeight="1" outlineLevel="1" x14ac:dyDescent="0.25">
      <c r="A170" s="325" t="s">
        <v>353</v>
      </c>
      <c r="B170" s="326"/>
      <c r="C170" s="119" t="s">
        <v>993</v>
      </c>
      <c r="D170" s="541">
        <v>0</v>
      </c>
      <c r="E170" s="518">
        <v>0</v>
      </c>
      <c r="F170" s="518">
        <v>0</v>
      </c>
      <c r="G170" s="541">
        <v>0.30519000000000002</v>
      </c>
      <c r="H170" s="541">
        <v>0</v>
      </c>
      <c r="I170" s="517" t="s">
        <v>760</v>
      </c>
      <c r="J170" s="518">
        <f t="shared" si="4"/>
        <v>0</v>
      </c>
      <c r="K170" s="522" t="str">
        <f t="shared" si="5"/>
        <v>&gt;100 %</v>
      </c>
      <c r="L170" s="327"/>
      <c r="M170" s="328"/>
      <c r="N170" s="119">
        <v>0</v>
      </c>
      <c r="O170" s="541">
        <v>0</v>
      </c>
      <c r="P170" s="541">
        <v>0</v>
      </c>
      <c r="Q170" s="329">
        <v>2015</v>
      </c>
      <c r="R170" s="329">
        <v>2015</v>
      </c>
      <c r="S170" s="541">
        <v>0</v>
      </c>
      <c r="T170" s="541">
        <v>0</v>
      </c>
      <c r="U170" s="541">
        <v>0</v>
      </c>
      <c r="V170" s="541">
        <v>0</v>
      </c>
      <c r="W170" s="541">
        <v>0</v>
      </c>
      <c r="X170" s="295">
        <v>0</v>
      </c>
      <c r="Y170" s="295">
        <v>0</v>
      </c>
    </row>
    <row r="171" spans="1:25" s="325" customFormat="1" ht="35.1" customHeight="1" outlineLevel="1" x14ac:dyDescent="0.25">
      <c r="A171" s="325" t="s">
        <v>353</v>
      </c>
      <c r="B171" s="326"/>
      <c r="C171" s="119" t="s">
        <v>994</v>
      </c>
      <c r="D171" s="541">
        <v>0</v>
      </c>
      <c r="E171" s="518">
        <v>0</v>
      </c>
      <c r="F171" s="518">
        <v>0</v>
      </c>
      <c r="G171" s="541">
        <v>0.29499999999999998</v>
      </c>
      <c r="H171" s="541">
        <v>0</v>
      </c>
      <c r="I171" s="517" t="s">
        <v>760</v>
      </c>
      <c r="J171" s="518">
        <f t="shared" si="4"/>
        <v>0</v>
      </c>
      <c r="K171" s="522" t="str">
        <f t="shared" si="5"/>
        <v>&gt;100 %</v>
      </c>
      <c r="L171" s="327"/>
      <c r="M171" s="328"/>
      <c r="N171" s="119">
        <v>0</v>
      </c>
      <c r="O171" s="541">
        <v>0</v>
      </c>
      <c r="P171" s="541">
        <v>0</v>
      </c>
      <c r="Q171" s="329">
        <v>2015</v>
      </c>
      <c r="R171" s="329">
        <v>2015</v>
      </c>
      <c r="S171" s="541">
        <v>0</v>
      </c>
      <c r="T171" s="541">
        <v>0</v>
      </c>
      <c r="U171" s="541">
        <v>0</v>
      </c>
      <c r="V171" s="541">
        <v>0</v>
      </c>
      <c r="W171" s="541">
        <v>0</v>
      </c>
      <c r="X171" s="295">
        <v>0</v>
      </c>
      <c r="Y171" s="295">
        <v>0</v>
      </c>
    </row>
    <row r="172" spans="1:25" s="325" customFormat="1" ht="35.1" customHeight="1" outlineLevel="1" x14ac:dyDescent="0.25">
      <c r="A172" s="325" t="s">
        <v>353</v>
      </c>
      <c r="B172" s="326"/>
      <c r="C172" s="119" t="s">
        <v>650</v>
      </c>
      <c r="D172" s="541">
        <v>31.022199999999998</v>
      </c>
      <c r="E172" s="518">
        <v>0</v>
      </c>
      <c r="F172" s="518">
        <v>0</v>
      </c>
      <c r="G172" s="541">
        <v>0.79300000000000004</v>
      </c>
      <c r="H172" s="541">
        <v>0</v>
      </c>
      <c r="I172" s="517">
        <v>31.022199999999998</v>
      </c>
      <c r="J172" s="518">
        <f t="shared" si="4"/>
        <v>0</v>
      </c>
      <c r="K172" s="522" t="str">
        <f t="shared" si="5"/>
        <v>&gt;100 %</v>
      </c>
      <c r="L172" s="327"/>
      <c r="M172" s="328"/>
      <c r="N172" s="119">
        <v>0</v>
      </c>
      <c r="O172" s="541">
        <v>0.16</v>
      </c>
      <c r="P172" s="541">
        <v>2.1059999999999999</v>
      </c>
      <c r="Q172" s="329">
        <v>2012</v>
      </c>
      <c r="R172" s="329">
        <v>2019</v>
      </c>
      <c r="S172" s="541">
        <v>31.6158647033207</v>
      </c>
      <c r="T172" s="541">
        <v>0</v>
      </c>
      <c r="U172" s="541">
        <v>0</v>
      </c>
      <c r="V172" s="541">
        <v>0</v>
      </c>
      <c r="W172" s="541">
        <v>0</v>
      </c>
      <c r="X172" s="295">
        <v>0</v>
      </c>
      <c r="Y172" s="295">
        <v>0</v>
      </c>
    </row>
    <row r="173" spans="1:25" s="325" customFormat="1" ht="35.1" customHeight="1" outlineLevel="1" x14ac:dyDescent="0.25">
      <c r="A173" s="325" t="s">
        <v>355</v>
      </c>
      <c r="B173" s="326"/>
      <c r="C173" s="119" t="s">
        <v>995</v>
      </c>
      <c r="D173" s="541">
        <v>0</v>
      </c>
      <c r="E173" s="518">
        <v>0</v>
      </c>
      <c r="F173" s="518">
        <v>0</v>
      </c>
      <c r="G173" s="541">
        <v>6.00259E-2</v>
      </c>
      <c r="H173" s="541">
        <v>0</v>
      </c>
      <c r="I173" s="517" t="s">
        <v>760</v>
      </c>
      <c r="J173" s="518">
        <f t="shared" si="4"/>
        <v>0</v>
      </c>
      <c r="K173" s="522" t="str">
        <f t="shared" si="5"/>
        <v>&gt;100 %</v>
      </c>
      <c r="L173" s="327"/>
      <c r="M173" s="328"/>
      <c r="N173" s="119">
        <v>0</v>
      </c>
      <c r="O173" s="541">
        <v>0</v>
      </c>
      <c r="P173" s="541">
        <v>0</v>
      </c>
      <c r="Q173" s="329">
        <v>2015</v>
      </c>
      <c r="R173" s="329">
        <v>2016</v>
      </c>
      <c r="S173" s="541">
        <v>0</v>
      </c>
      <c r="T173" s="541">
        <v>0</v>
      </c>
      <c r="U173" s="541">
        <v>0</v>
      </c>
      <c r="V173" s="541">
        <v>0</v>
      </c>
      <c r="W173" s="541">
        <v>0</v>
      </c>
      <c r="X173" s="295">
        <v>0</v>
      </c>
      <c r="Y173" s="295">
        <v>0</v>
      </c>
    </row>
    <row r="174" spans="1:25" s="325" customFormat="1" ht="35.1" customHeight="1" outlineLevel="1" x14ac:dyDescent="0.25">
      <c r="A174" s="325" t="s">
        <v>353</v>
      </c>
      <c r="B174" s="326"/>
      <c r="C174" s="119" t="s">
        <v>996</v>
      </c>
      <c r="D174" s="541">
        <v>0</v>
      </c>
      <c r="E174" s="518">
        <v>0</v>
      </c>
      <c r="F174" s="518">
        <v>0</v>
      </c>
      <c r="G174" s="541">
        <v>0.3</v>
      </c>
      <c r="H174" s="541">
        <v>0</v>
      </c>
      <c r="I174" s="517" t="s">
        <v>760</v>
      </c>
      <c r="J174" s="518">
        <f t="shared" si="4"/>
        <v>0</v>
      </c>
      <c r="K174" s="522" t="str">
        <f t="shared" si="5"/>
        <v>&gt;100 %</v>
      </c>
      <c r="L174" s="327"/>
      <c r="M174" s="328"/>
      <c r="N174" s="119">
        <v>0</v>
      </c>
      <c r="O174" s="541">
        <v>0</v>
      </c>
      <c r="P174" s="541">
        <v>0</v>
      </c>
      <c r="Q174" s="329">
        <v>2012</v>
      </c>
      <c r="R174" s="329">
        <v>2019</v>
      </c>
      <c r="S174" s="541">
        <v>0</v>
      </c>
      <c r="T174" s="541">
        <v>0</v>
      </c>
      <c r="U174" s="541">
        <v>0</v>
      </c>
      <c r="V174" s="541">
        <v>0</v>
      </c>
      <c r="W174" s="541">
        <v>0</v>
      </c>
      <c r="X174" s="295">
        <v>0</v>
      </c>
      <c r="Y174" s="295">
        <v>0</v>
      </c>
    </row>
    <row r="175" spans="1:25" s="325" customFormat="1" ht="35.1" customHeight="1" outlineLevel="1" x14ac:dyDescent="0.25">
      <c r="A175" s="325" t="s">
        <v>356</v>
      </c>
      <c r="B175" s="326"/>
      <c r="C175" s="119" t="s">
        <v>651</v>
      </c>
      <c r="D175" s="541">
        <v>1.4430000000000001</v>
      </c>
      <c r="E175" s="518">
        <v>0.35582593351199487</v>
      </c>
      <c r="F175" s="518">
        <v>0</v>
      </c>
      <c r="G175" s="541">
        <v>0.16399999999999998</v>
      </c>
      <c r="H175" s="541">
        <v>0</v>
      </c>
      <c r="I175" s="517">
        <v>1.4430000000000001</v>
      </c>
      <c r="J175" s="518">
        <f t="shared" si="4"/>
        <v>-0.35582593351199487</v>
      </c>
      <c r="K175" s="522">
        <f t="shared" si="5"/>
        <v>0</v>
      </c>
      <c r="L175" s="327"/>
      <c r="M175" s="328"/>
      <c r="N175" s="119" t="s">
        <v>883</v>
      </c>
      <c r="O175" s="541">
        <v>0.25</v>
      </c>
      <c r="P175" s="541">
        <v>0</v>
      </c>
      <c r="Q175" s="329">
        <v>2015</v>
      </c>
      <c r="R175" s="329">
        <v>2019</v>
      </c>
      <c r="S175" s="541">
        <v>1.702</v>
      </c>
      <c r="T175" s="541">
        <v>0</v>
      </c>
      <c r="U175" s="541">
        <v>0</v>
      </c>
      <c r="V175" s="541">
        <v>0</v>
      </c>
      <c r="W175" s="541">
        <v>0</v>
      </c>
      <c r="X175" s="295">
        <v>0</v>
      </c>
      <c r="Y175" s="295">
        <v>0</v>
      </c>
    </row>
    <row r="176" spans="1:25" s="325" customFormat="1" ht="35.1" customHeight="1" outlineLevel="1" x14ac:dyDescent="0.25">
      <c r="A176" s="325" t="s">
        <v>356</v>
      </c>
      <c r="B176" s="326"/>
      <c r="C176" s="119" t="s">
        <v>652</v>
      </c>
      <c r="D176" s="541">
        <v>3.1509999999999998</v>
      </c>
      <c r="E176" s="518">
        <v>0.77729816142508457</v>
      </c>
      <c r="F176" s="518">
        <v>0</v>
      </c>
      <c r="G176" s="541">
        <v>0.65300000000000002</v>
      </c>
      <c r="H176" s="541">
        <v>0.15400000000000003</v>
      </c>
      <c r="I176" s="517">
        <v>3.1509999999999998</v>
      </c>
      <c r="J176" s="518">
        <f t="shared" si="4"/>
        <v>-0.77729816142508457</v>
      </c>
      <c r="K176" s="522">
        <f t="shared" si="5"/>
        <v>0</v>
      </c>
      <c r="L176" s="327"/>
      <c r="M176" s="328"/>
      <c r="N176" s="119" t="s">
        <v>883</v>
      </c>
      <c r="O176" s="541">
        <v>1.323</v>
      </c>
      <c r="P176" s="541">
        <v>0</v>
      </c>
      <c r="Q176" s="329">
        <v>2015</v>
      </c>
      <c r="R176" s="329">
        <v>2019</v>
      </c>
      <c r="S176" s="541">
        <v>3.7189999999999999</v>
      </c>
      <c r="T176" s="541">
        <v>0</v>
      </c>
      <c r="U176" s="541">
        <v>0</v>
      </c>
      <c r="V176" s="541">
        <v>6.3E-2</v>
      </c>
      <c r="W176" s="541">
        <v>0</v>
      </c>
      <c r="X176" s="295">
        <v>0</v>
      </c>
      <c r="Y176" s="295">
        <v>0</v>
      </c>
    </row>
    <row r="177" spans="1:25" s="325" customFormat="1" ht="35.1" customHeight="1" outlineLevel="1" x14ac:dyDescent="0.25">
      <c r="A177" s="325" t="s">
        <v>356</v>
      </c>
      <c r="B177" s="326"/>
      <c r="C177" s="119" t="s">
        <v>653</v>
      </c>
      <c r="D177" s="541">
        <v>4.0759999999999996</v>
      </c>
      <c r="E177" s="518">
        <v>1.0054118944331731</v>
      </c>
      <c r="F177" s="518">
        <v>0</v>
      </c>
      <c r="G177" s="541">
        <v>0.17</v>
      </c>
      <c r="H177" s="541">
        <v>0.17</v>
      </c>
      <c r="I177" s="517">
        <v>4.0759999999999996</v>
      </c>
      <c r="J177" s="518">
        <f t="shared" si="4"/>
        <v>-1.0054118944331731</v>
      </c>
      <c r="K177" s="522">
        <f t="shared" si="5"/>
        <v>0</v>
      </c>
      <c r="L177" s="327"/>
      <c r="M177" s="328"/>
      <c r="N177" s="119" t="s">
        <v>883</v>
      </c>
      <c r="O177" s="541">
        <v>2.1</v>
      </c>
      <c r="P177" s="541">
        <v>0</v>
      </c>
      <c r="Q177" s="329">
        <v>2015</v>
      </c>
      <c r="R177" s="329">
        <v>2019</v>
      </c>
      <c r="S177" s="541">
        <v>4.8099999999999996</v>
      </c>
      <c r="T177" s="541">
        <v>0</v>
      </c>
      <c r="U177" s="541">
        <v>0</v>
      </c>
      <c r="V177" s="541">
        <v>0.1</v>
      </c>
      <c r="W177" s="541">
        <v>0</v>
      </c>
      <c r="X177" s="295">
        <v>0</v>
      </c>
      <c r="Y177" s="295">
        <v>0</v>
      </c>
    </row>
    <row r="178" spans="1:25" s="325" customFormat="1" ht="35.1" customHeight="1" outlineLevel="1" x14ac:dyDescent="0.25">
      <c r="A178" s="325" t="s">
        <v>356</v>
      </c>
      <c r="B178" s="326"/>
      <c r="C178" s="119" t="s">
        <v>868</v>
      </c>
      <c r="D178" s="541">
        <v>0</v>
      </c>
      <c r="E178" s="518">
        <v>0</v>
      </c>
      <c r="F178" s="518">
        <v>0</v>
      </c>
      <c r="G178" s="541">
        <v>0.34399999999999997</v>
      </c>
      <c r="H178" s="541">
        <v>0.34399999999999997</v>
      </c>
      <c r="I178" s="517" t="s">
        <v>760</v>
      </c>
      <c r="J178" s="518">
        <f t="shared" si="4"/>
        <v>0</v>
      </c>
      <c r="K178" s="522" t="str">
        <f t="shared" si="5"/>
        <v>&gt;100 %</v>
      </c>
      <c r="L178" s="327"/>
      <c r="M178" s="328"/>
      <c r="N178" s="119">
        <v>0</v>
      </c>
      <c r="O178" s="541">
        <v>0.25</v>
      </c>
      <c r="P178" s="541">
        <v>0</v>
      </c>
      <c r="Q178" s="329">
        <v>2015</v>
      </c>
      <c r="R178" s="329">
        <v>2015</v>
      </c>
      <c r="S178" s="541">
        <v>0</v>
      </c>
      <c r="T178" s="541">
        <v>0</v>
      </c>
      <c r="U178" s="541">
        <v>0</v>
      </c>
      <c r="V178" s="541">
        <v>0.25</v>
      </c>
      <c r="W178" s="541">
        <v>0</v>
      </c>
      <c r="X178" s="295" t="s">
        <v>802</v>
      </c>
      <c r="Y178" s="295" t="s">
        <v>802</v>
      </c>
    </row>
    <row r="179" spans="1:25" s="325" customFormat="1" ht="35.1" customHeight="1" outlineLevel="1" x14ac:dyDescent="0.25">
      <c r="A179" s="325" t="s">
        <v>356</v>
      </c>
      <c r="B179" s="326"/>
      <c r="C179" s="119" t="s">
        <v>1004</v>
      </c>
      <c r="D179" s="541">
        <v>0</v>
      </c>
      <c r="E179" s="518">
        <v>0</v>
      </c>
      <c r="F179" s="518">
        <v>0</v>
      </c>
      <c r="G179" s="541">
        <v>0.45400000000000001</v>
      </c>
      <c r="H179" s="541">
        <v>0</v>
      </c>
      <c r="I179" s="517" t="s">
        <v>760</v>
      </c>
      <c r="J179" s="518">
        <f t="shared" si="4"/>
        <v>0</v>
      </c>
      <c r="K179" s="522" t="str">
        <f t="shared" si="5"/>
        <v>&gt;100 %</v>
      </c>
      <c r="L179" s="327"/>
      <c r="M179" s="328"/>
      <c r="N179" s="119">
        <v>0</v>
      </c>
      <c r="O179" s="541">
        <v>0</v>
      </c>
      <c r="P179" s="541">
        <v>0</v>
      </c>
      <c r="Q179" s="329">
        <v>2015</v>
      </c>
      <c r="R179" s="329">
        <v>2015</v>
      </c>
      <c r="S179" s="541">
        <v>0</v>
      </c>
      <c r="T179" s="541">
        <v>0</v>
      </c>
      <c r="U179" s="541">
        <v>0</v>
      </c>
      <c r="V179" s="541">
        <v>0</v>
      </c>
      <c r="W179" s="541">
        <v>0</v>
      </c>
      <c r="X179" s="295">
        <v>0</v>
      </c>
      <c r="Y179" s="295">
        <v>0</v>
      </c>
    </row>
    <row r="180" spans="1:25" s="325" customFormat="1" ht="35.1" customHeight="1" outlineLevel="1" x14ac:dyDescent="0.25">
      <c r="A180" s="325" t="s">
        <v>356</v>
      </c>
      <c r="B180" s="326"/>
      <c r="C180" s="119" t="s">
        <v>1005</v>
      </c>
      <c r="D180" s="541">
        <v>0</v>
      </c>
      <c r="E180" s="518">
        <v>0</v>
      </c>
      <c r="F180" s="518">
        <v>0</v>
      </c>
      <c r="G180" s="541">
        <v>0.158</v>
      </c>
      <c r="H180" s="541">
        <v>0</v>
      </c>
      <c r="I180" s="517" t="s">
        <v>760</v>
      </c>
      <c r="J180" s="518">
        <f t="shared" si="4"/>
        <v>0</v>
      </c>
      <c r="K180" s="522" t="str">
        <f t="shared" si="5"/>
        <v>&gt;100 %</v>
      </c>
      <c r="L180" s="327"/>
      <c r="M180" s="328"/>
      <c r="N180" s="119">
        <v>0</v>
      </c>
      <c r="O180" s="541">
        <v>0</v>
      </c>
      <c r="P180" s="541">
        <v>0</v>
      </c>
      <c r="Q180" s="329">
        <v>2015</v>
      </c>
      <c r="R180" s="329">
        <v>2015</v>
      </c>
      <c r="S180" s="541">
        <v>0</v>
      </c>
      <c r="T180" s="541">
        <v>0</v>
      </c>
      <c r="U180" s="541">
        <v>0</v>
      </c>
      <c r="V180" s="541">
        <v>0</v>
      </c>
      <c r="W180" s="541">
        <v>0</v>
      </c>
      <c r="X180" s="295">
        <v>0</v>
      </c>
      <c r="Y180" s="295">
        <v>0</v>
      </c>
    </row>
    <row r="181" spans="1:25" s="325" customFormat="1" ht="35.1" customHeight="1" outlineLevel="1" x14ac:dyDescent="0.25">
      <c r="A181" s="325" t="s">
        <v>356</v>
      </c>
      <c r="B181" s="326"/>
      <c r="C181" s="119" t="s">
        <v>1006</v>
      </c>
      <c r="D181" s="541">
        <v>0</v>
      </c>
      <c r="E181" s="518">
        <v>0</v>
      </c>
      <c r="F181" s="518">
        <v>0</v>
      </c>
      <c r="G181" s="541">
        <v>0.16000000000000003</v>
      </c>
      <c r="H181" s="541">
        <v>0</v>
      </c>
      <c r="I181" s="517" t="s">
        <v>760</v>
      </c>
      <c r="J181" s="518">
        <f t="shared" si="4"/>
        <v>0</v>
      </c>
      <c r="K181" s="522" t="str">
        <f t="shared" si="5"/>
        <v>&gt;100 %</v>
      </c>
      <c r="L181" s="327"/>
      <c r="M181" s="328"/>
      <c r="N181" s="119">
        <v>0</v>
      </c>
      <c r="O181" s="541">
        <v>0</v>
      </c>
      <c r="P181" s="541">
        <v>0</v>
      </c>
      <c r="Q181" s="329">
        <v>2015</v>
      </c>
      <c r="R181" s="329">
        <v>2015</v>
      </c>
      <c r="S181" s="541">
        <v>0</v>
      </c>
      <c r="T181" s="541">
        <v>0</v>
      </c>
      <c r="U181" s="541">
        <v>0</v>
      </c>
      <c r="V181" s="541">
        <v>0</v>
      </c>
      <c r="W181" s="541">
        <v>0</v>
      </c>
      <c r="X181" s="295">
        <v>0</v>
      </c>
      <c r="Y181" s="295">
        <v>0</v>
      </c>
    </row>
    <row r="182" spans="1:25" s="325" customFormat="1" ht="35.1" customHeight="1" outlineLevel="1" x14ac:dyDescent="0.25">
      <c r="A182" s="325" t="s">
        <v>356</v>
      </c>
      <c r="B182" s="326"/>
      <c r="C182" s="119" t="s">
        <v>1007</v>
      </c>
      <c r="D182" s="541">
        <v>0</v>
      </c>
      <c r="E182" s="518">
        <v>0</v>
      </c>
      <c r="F182" s="518">
        <v>0</v>
      </c>
      <c r="G182" s="541">
        <v>0.19900000000000001</v>
      </c>
      <c r="H182" s="541">
        <v>0</v>
      </c>
      <c r="I182" s="517" t="s">
        <v>760</v>
      </c>
      <c r="J182" s="518">
        <f t="shared" si="4"/>
        <v>0</v>
      </c>
      <c r="K182" s="522" t="str">
        <f t="shared" si="5"/>
        <v>&gt;100 %</v>
      </c>
      <c r="L182" s="327"/>
      <c r="M182" s="328"/>
      <c r="N182" s="119">
        <v>0</v>
      </c>
      <c r="O182" s="541">
        <v>0</v>
      </c>
      <c r="P182" s="541">
        <v>0</v>
      </c>
      <c r="Q182" s="329">
        <v>2015</v>
      </c>
      <c r="R182" s="329">
        <v>2015</v>
      </c>
      <c r="S182" s="541">
        <v>0</v>
      </c>
      <c r="T182" s="541">
        <v>0</v>
      </c>
      <c r="U182" s="541">
        <v>0</v>
      </c>
      <c r="V182" s="541">
        <v>0</v>
      </c>
      <c r="W182" s="541">
        <v>0</v>
      </c>
      <c r="X182" s="295">
        <v>0</v>
      </c>
      <c r="Y182" s="295">
        <v>0</v>
      </c>
    </row>
    <row r="183" spans="1:25" s="325" customFormat="1" ht="35.1" customHeight="1" outlineLevel="1" x14ac:dyDescent="0.25">
      <c r="A183" s="325" t="s">
        <v>356</v>
      </c>
      <c r="B183" s="326"/>
      <c r="C183" s="119" t="s">
        <v>1008</v>
      </c>
      <c r="D183" s="541">
        <v>0</v>
      </c>
      <c r="E183" s="518">
        <v>0</v>
      </c>
      <c r="F183" s="518">
        <v>0</v>
      </c>
      <c r="G183" s="541">
        <v>0.14200000000000002</v>
      </c>
      <c r="H183" s="541">
        <v>0</v>
      </c>
      <c r="I183" s="517" t="s">
        <v>760</v>
      </c>
      <c r="J183" s="518">
        <f t="shared" si="4"/>
        <v>0</v>
      </c>
      <c r="K183" s="522" t="str">
        <f t="shared" si="5"/>
        <v>&gt;100 %</v>
      </c>
      <c r="L183" s="327"/>
      <c r="M183" s="328"/>
      <c r="N183" s="119">
        <v>0</v>
      </c>
      <c r="O183" s="541">
        <v>0</v>
      </c>
      <c r="P183" s="541">
        <v>0</v>
      </c>
      <c r="Q183" s="329">
        <v>2015</v>
      </c>
      <c r="R183" s="329">
        <v>2015</v>
      </c>
      <c r="S183" s="541">
        <v>0</v>
      </c>
      <c r="T183" s="541">
        <v>0</v>
      </c>
      <c r="U183" s="541">
        <v>0</v>
      </c>
      <c r="V183" s="541">
        <v>0</v>
      </c>
      <c r="W183" s="541">
        <v>0</v>
      </c>
      <c r="X183" s="295">
        <v>0</v>
      </c>
      <c r="Y183" s="295">
        <v>0</v>
      </c>
    </row>
    <row r="184" spans="1:25" s="325" customFormat="1" ht="35.1" customHeight="1" outlineLevel="1" x14ac:dyDescent="0.25">
      <c r="A184" s="325" t="s">
        <v>356</v>
      </c>
      <c r="B184" s="326"/>
      <c r="C184" s="119" t="s">
        <v>1009</v>
      </c>
      <c r="D184" s="541">
        <v>0</v>
      </c>
      <c r="E184" s="518">
        <v>0</v>
      </c>
      <c r="F184" s="518">
        <v>0</v>
      </c>
      <c r="G184" s="541">
        <v>0.16300000000000001</v>
      </c>
      <c r="H184" s="541">
        <v>0</v>
      </c>
      <c r="I184" s="517" t="s">
        <v>760</v>
      </c>
      <c r="J184" s="518">
        <f t="shared" si="4"/>
        <v>0</v>
      </c>
      <c r="K184" s="522" t="str">
        <f t="shared" si="5"/>
        <v>&gt;100 %</v>
      </c>
      <c r="L184" s="327"/>
      <c r="M184" s="328"/>
      <c r="N184" s="119">
        <v>0</v>
      </c>
      <c r="O184" s="541">
        <v>0</v>
      </c>
      <c r="P184" s="541">
        <v>0</v>
      </c>
      <c r="Q184" s="329">
        <v>2015</v>
      </c>
      <c r="R184" s="329">
        <v>2015</v>
      </c>
      <c r="S184" s="541">
        <v>0</v>
      </c>
      <c r="T184" s="541">
        <v>0</v>
      </c>
      <c r="U184" s="541">
        <v>0</v>
      </c>
      <c r="V184" s="541">
        <v>0</v>
      </c>
      <c r="W184" s="541">
        <v>0</v>
      </c>
      <c r="X184" s="295">
        <v>0</v>
      </c>
      <c r="Y184" s="295">
        <v>0</v>
      </c>
    </row>
    <row r="185" spans="1:25" s="325" customFormat="1" ht="35.1" customHeight="1" outlineLevel="1" x14ac:dyDescent="0.25">
      <c r="A185" s="325" t="s">
        <v>356</v>
      </c>
      <c r="B185" s="326"/>
      <c r="C185" s="119" t="s">
        <v>1010</v>
      </c>
      <c r="D185" s="541">
        <v>0</v>
      </c>
      <c r="E185" s="518">
        <v>0</v>
      </c>
      <c r="F185" s="518">
        <v>0</v>
      </c>
      <c r="G185" s="541">
        <v>0.38300000000000001</v>
      </c>
      <c r="H185" s="541">
        <v>0.38300000000000001</v>
      </c>
      <c r="I185" s="517" t="s">
        <v>760</v>
      </c>
      <c r="J185" s="518">
        <f t="shared" si="4"/>
        <v>0</v>
      </c>
      <c r="K185" s="522" t="str">
        <f t="shared" si="5"/>
        <v>&gt;100 %</v>
      </c>
      <c r="L185" s="327"/>
      <c r="M185" s="328"/>
      <c r="N185" s="119">
        <v>0</v>
      </c>
      <c r="O185" s="541">
        <v>0.4</v>
      </c>
      <c r="P185" s="541">
        <v>0</v>
      </c>
      <c r="Q185" s="329">
        <v>2015</v>
      </c>
      <c r="R185" s="329">
        <v>2015</v>
      </c>
      <c r="S185" s="541">
        <v>0</v>
      </c>
      <c r="T185" s="541">
        <v>0</v>
      </c>
      <c r="U185" s="541">
        <v>0</v>
      </c>
      <c r="V185" s="541">
        <v>0.4</v>
      </c>
      <c r="W185" s="541">
        <v>0</v>
      </c>
      <c r="X185" s="295" t="s">
        <v>802</v>
      </c>
      <c r="Y185" s="295" t="s">
        <v>802</v>
      </c>
    </row>
    <row r="186" spans="1:25" s="325" customFormat="1" ht="35.1" customHeight="1" outlineLevel="1" x14ac:dyDescent="0.25">
      <c r="A186" s="325" t="s">
        <v>356</v>
      </c>
      <c r="B186" s="326"/>
      <c r="C186" s="119" t="s">
        <v>654</v>
      </c>
      <c r="D186" s="541">
        <v>0</v>
      </c>
      <c r="E186" s="518">
        <v>0</v>
      </c>
      <c r="F186" s="518">
        <v>0.156</v>
      </c>
      <c r="G186" s="541">
        <v>0.156</v>
      </c>
      <c r="H186" s="541">
        <v>0</v>
      </c>
      <c r="I186" s="517" t="s">
        <v>760</v>
      </c>
      <c r="J186" s="518">
        <f t="shared" si="4"/>
        <v>0.156</v>
      </c>
      <c r="K186" s="522" t="str">
        <f t="shared" si="5"/>
        <v>&gt;100 %</v>
      </c>
      <c r="L186" s="327"/>
      <c r="M186" s="328"/>
      <c r="N186" s="119" t="s">
        <v>463</v>
      </c>
      <c r="O186" s="541">
        <v>0</v>
      </c>
      <c r="P186" s="541">
        <v>0</v>
      </c>
      <c r="Q186" s="329">
        <v>2015</v>
      </c>
      <c r="R186" s="329">
        <v>2015</v>
      </c>
      <c r="S186" s="541">
        <v>0</v>
      </c>
      <c r="T186" s="541">
        <v>0</v>
      </c>
      <c r="U186" s="541">
        <v>0</v>
      </c>
      <c r="V186" s="541">
        <v>0</v>
      </c>
      <c r="W186" s="541">
        <v>0</v>
      </c>
      <c r="X186" s="295">
        <v>0</v>
      </c>
      <c r="Y186" s="295">
        <v>0</v>
      </c>
    </row>
    <row r="187" spans="1:25" s="325" customFormat="1" ht="35.1" customHeight="1" outlineLevel="1" x14ac:dyDescent="0.25">
      <c r="A187" s="325" t="s">
        <v>353</v>
      </c>
      <c r="B187" s="326"/>
      <c r="C187" s="119" t="s">
        <v>403</v>
      </c>
      <c r="D187" s="541">
        <v>0.14277999999999999</v>
      </c>
      <c r="E187" s="518">
        <v>3.2366999999999999</v>
      </c>
      <c r="F187" s="518">
        <v>3.111498E-2</v>
      </c>
      <c r="G187" s="541">
        <v>0.121</v>
      </c>
      <c r="H187" s="541">
        <v>0</v>
      </c>
      <c r="I187" s="517">
        <v>0.11166501999999999</v>
      </c>
      <c r="J187" s="518">
        <f t="shared" si="4"/>
        <v>-3.20558502</v>
      </c>
      <c r="K187" s="522">
        <f t="shared" si="5"/>
        <v>9.6131800908332565E-3</v>
      </c>
      <c r="L187" s="327"/>
      <c r="M187" s="328"/>
      <c r="N187" s="119" t="s">
        <v>883</v>
      </c>
      <c r="O187" s="541">
        <v>0</v>
      </c>
      <c r="P187" s="541">
        <v>0</v>
      </c>
      <c r="Q187" s="329">
        <v>2014</v>
      </c>
      <c r="R187" s="329">
        <v>2015</v>
      </c>
      <c r="S187" s="541">
        <v>51.452719999999992</v>
      </c>
      <c r="T187" s="541">
        <v>0</v>
      </c>
      <c r="U187" s="541">
        <v>0</v>
      </c>
      <c r="V187" s="541">
        <v>0</v>
      </c>
      <c r="W187" s="541">
        <v>0</v>
      </c>
      <c r="X187" s="295">
        <v>0</v>
      </c>
      <c r="Y187" s="295">
        <v>0</v>
      </c>
    </row>
    <row r="188" spans="1:25" s="325" customFormat="1" ht="35.1" customHeight="1" outlineLevel="1" x14ac:dyDescent="0.25">
      <c r="A188" s="325" t="s">
        <v>353</v>
      </c>
      <c r="B188" s="326"/>
      <c r="C188" s="119" t="s">
        <v>870</v>
      </c>
      <c r="D188" s="541">
        <v>0</v>
      </c>
      <c r="E188" s="518">
        <v>0</v>
      </c>
      <c r="F188" s="518">
        <v>2.85</v>
      </c>
      <c r="G188" s="541">
        <v>2.415</v>
      </c>
      <c r="H188" s="541">
        <v>0</v>
      </c>
      <c r="I188" s="517" t="s">
        <v>760</v>
      </c>
      <c r="J188" s="518">
        <f t="shared" si="4"/>
        <v>2.85</v>
      </c>
      <c r="K188" s="522" t="str">
        <f t="shared" si="5"/>
        <v>&gt;100 %</v>
      </c>
      <c r="L188" s="327"/>
      <c r="M188" s="328"/>
      <c r="N188" s="119" t="s">
        <v>463</v>
      </c>
      <c r="O188" s="541">
        <v>0</v>
      </c>
      <c r="P188" s="541">
        <v>0</v>
      </c>
      <c r="Q188" s="329">
        <v>2015</v>
      </c>
      <c r="R188" s="329">
        <v>2015</v>
      </c>
      <c r="S188" s="541">
        <v>0</v>
      </c>
      <c r="T188" s="541">
        <v>0</v>
      </c>
      <c r="U188" s="541">
        <v>0</v>
      </c>
      <c r="V188" s="541">
        <v>0</v>
      </c>
      <c r="W188" s="541">
        <v>0</v>
      </c>
      <c r="X188" s="295">
        <v>0</v>
      </c>
      <c r="Y188" s="295">
        <v>0</v>
      </c>
    </row>
    <row r="189" spans="1:25" s="325" customFormat="1" ht="35.1" customHeight="1" outlineLevel="1" x14ac:dyDescent="0.25">
      <c r="A189" s="325" t="s">
        <v>357</v>
      </c>
      <c r="B189" s="326"/>
      <c r="C189" s="119" t="s">
        <v>678</v>
      </c>
      <c r="D189" s="541">
        <v>1.8049999999999999</v>
      </c>
      <c r="E189" s="518">
        <v>1.8049999999999999</v>
      </c>
      <c r="F189" s="518">
        <v>0</v>
      </c>
      <c r="G189" s="541">
        <v>0</v>
      </c>
      <c r="H189" s="541">
        <v>0</v>
      </c>
      <c r="I189" s="517">
        <v>1.8049999999999999</v>
      </c>
      <c r="J189" s="518">
        <f t="shared" si="4"/>
        <v>-1.8049999999999999</v>
      </c>
      <c r="K189" s="522">
        <f t="shared" si="5"/>
        <v>0</v>
      </c>
      <c r="L189" s="327"/>
      <c r="M189" s="328"/>
      <c r="N189" s="119" t="s">
        <v>883</v>
      </c>
      <c r="O189" s="541">
        <v>0</v>
      </c>
      <c r="P189" s="541">
        <v>0</v>
      </c>
      <c r="Q189" s="329">
        <v>2014</v>
      </c>
      <c r="R189" s="329">
        <v>2015</v>
      </c>
      <c r="S189" s="541">
        <v>0</v>
      </c>
      <c r="T189" s="541">
        <v>0</v>
      </c>
      <c r="U189" s="541">
        <v>0</v>
      </c>
      <c r="V189" s="541">
        <v>0</v>
      </c>
      <c r="W189" s="541">
        <v>0</v>
      </c>
      <c r="X189" s="295">
        <v>0</v>
      </c>
      <c r="Y189" s="295">
        <v>0</v>
      </c>
    </row>
    <row r="190" spans="1:25" s="325" customFormat="1" ht="35.1" customHeight="1" outlineLevel="1" x14ac:dyDescent="0.25">
      <c r="A190" s="325" t="s">
        <v>355</v>
      </c>
      <c r="B190" s="326"/>
      <c r="C190" s="119" t="s">
        <v>679</v>
      </c>
      <c r="D190" s="541">
        <v>4.9055102812960394</v>
      </c>
      <c r="E190" s="518">
        <v>4.9055102812960385</v>
      </c>
      <c r="F190" s="518">
        <v>3.7590657800000002</v>
      </c>
      <c r="G190" s="541">
        <v>7.0884978099999998</v>
      </c>
      <c r="H190" s="541">
        <v>7.6351507300000003</v>
      </c>
      <c r="I190" s="517">
        <v>1.1464445012960391</v>
      </c>
      <c r="J190" s="518">
        <f t="shared" si="4"/>
        <v>-1.1464445012960383</v>
      </c>
      <c r="K190" s="522">
        <f t="shared" si="5"/>
        <v>0.76629454724266788</v>
      </c>
      <c r="L190" s="327"/>
      <c r="M190" s="328"/>
      <c r="N190" s="119" t="s">
        <v>1013</v>
      </c>
      <c r="O190" s="541">
        <v>0</v>
      </c>
      <c r="P190" s="541">
        <v>0</v>
      </c>
      <c r="Q190" s="329">
        <v>2015</v>
      </c>
      <c r="R190" s="329">
        <v>2015</v>
      </c>
      <c r="S190" s="541">
        <v>5.5505572812960393</v>
      </c>
      <c r="T190" s="541">
        <v>0</v>
      </c>
      <c r="U190" s="541">
        <v>0</v>
      </c>
      <c r="V190" s="541">
        <v>0</v>
      </c>
      <c r="W190" s="541">
        <v>0</v>
      </c>
      <c r="X190" s="295" t="s">
        <v>867</v>
      </c>
      <c r="Y190" s="295" t="s">
        <v>867</v>
      </c>
    </row>
    <row r="191" spans="1:25" s="325" customFormat="1" ht="35.1" customHeight="1" outlineLevel="1" x14ac:dyDescent="0.25">
      <c r="A191" s="325" t="s">
        <v>355</v>
      </c>
      <c r="B191" s="326"/>
      <c r="C191" s="119" t="s">
        <v>680</v>
      </c>
      <c r="D191" s="541">
        <v>1.5164117583614596</v>
      </c>
      <c r="E191" s="518">
        <v>0</v>
      </c>
      <c r="F191" s="518">
        <v>0</v>
      </c>
      <c r="G191" s="541">
        <v>1.8289345799999999</v>
      </c>
      <c r="H191" s="541">
        <v>1.8820134900000001</v>
      </c>
      <c r="I191" s="517">
        <v>1.5164117583614596</v>
      </c>
      <c r="J191" s="518">
        <f t="shared" si="4"/>
        <v>0</v>
      </c>
      <c r="K191" s="522" t="str">
        <f t="shared" si="5"/>
        <v>&gt;100 %</v>
      </c>
      <c r="L191" s="327"/>
      <c r="M191" s="328"/>
      <c r="N191" s="119">
        <v>0</v>
      </c>
      <c r="O191" s="541">
        <v>0</v>
      </c>
      <c r="P191" s="541">
        <v>0</v>
      </c>
      <c r="Q191" s="329">
        <v>2015</v>
      </c>
      <c r="R191" s="329">
        <v>2015</v>
      </c>
      <c r="S191" s="541">
        <v>1.5790461583614597</v>
      </c>
      <c r="T191" s="541">
        <v>0</v>
      </c>
      <c r="U191" s="541">
        <v>0</v>
      </c>
      <c r="V191" s="541">
        <v>0</v>
      </c>
      <c r="W191" s="541">
        <v>0</v>
      </c>
      <c r="X191" s="295" t="s">
        <v>981</v>
      </c>
      <c r="Y191" s="295" t="s">
        <v>981</v>
      </c>
    </row>
    <row r="192" spans="1:25" s="325" customFormat="1" ht="35.1" customHeight="1" outlineLevel="1" x14ac:dyDescent="0.25">
      <c r="A192" s="325" t="s">
        <v>356</v>
      </c>
      <c r="B192" s="326"/>
      <c r="C192" s="119" t="s">
        <v>681</v>
      </c>
      <c r="D192" s="541">
        <v>3.3879999999999999</v>
      </c>
      <c r="E192" s="518">
        <v>3.997309</v>
      </c>
      <c r="F192" s="518">
        <v>0</v>
      </c>
      <c r="G192" s="541">
        <v>4.53</v>
      </c>
      <c r="H192" s="541">
        <v>4.53</v>
      </c>
      <c r="I192" s="517">
        <v>3.3879999999999999</v>
      </c>
      <c r="J192" s="518">
        <f t="shared" si="4"/>
        <v>-3.997309</v>
      </c>
      <c r="K192" s="522">
        <f t="shared" si="5"/>
        <v>0</v>
      </c>
      <c r="L192" s="327"/>
      <c r="M192" s="328"/>
      <c r="N192" s="119" t="s">
        <v>883</v>
      </c>
      <c r="O192" s="541">
        <v>0</v>
      </c>
      <c r="P192" s="541">
        <v>0</v>
      </c>
      <c r="Q192" s="329">
        <v>2015</v>
      </c>
      <c r="R192" s="329">
        <v>2015</v>
      </c>
      <c r="S192" s="541">
        <v>3.9969999999999999</v>
      </c>
      <c r="T192" s="541">
        <v>0</v>
      </c>
      <c r="U192" s="541">
        <v>0</v>
      </c>
      <c r="V192" s="541">
        <v>0</v>
      </c>
      <c r="W192" s="541">
        <v>0</v>
      </c>
      <c r="X192" s="295" t="s">
        <v>719</v>
      </c>
      <c r="Y192" s="295" t="s">
        <v>719</v>
      </c>
    </row>
    <row r="193" spans="1:25" s="325" customFormat="1" ht="35.1" customHeight="1" outlineLevel="1" x14ac:dyDescent="0.25">
      <c r="A193" s="325" t="s">
        <v>353</v>
      </c>
      <c r="B193" s="326"/>
      <c r="C193" s="119" t="s">
        <v>871</v>
      </c>
      <c r="D193" s="541">
        <v>1.6864554907130864</v>
      </c>
      <c r="E193" s="518">
        <v>0</v>
      </c>
      <c r="F193" s="518">
        <v>0</v>
      </c>
      <c r="G193" s="541">
        <v>0.10100000000000001</v>
      </c>
      <c r="H193" s="541">
        <v>0</v>
      </c>
      <c r="I193" s="517">
        <v>1.6864554907130864</v>
      </c>
      <c r="J193" s="518">
        <f t="shared" si="4"/>
        <v>0</v>
      </c>
      <c r="K193" s="522" t="str">
        <f t="shared" si="5"/>
        <v>&gt;100 %</v>
      </c>
      <c r="L193" s="327"/>
      <c r="M193" s="328"/>
      <c r="N193" s="119">
        <v>0</v>
      </c>
      <c r="O193" s="541">
        <v>0</v>
      </c>
      <c r="P193" s="541">
        <v>0</v>
      </c>
      <c r="Q193" s="329">
        <v>2015</v>
      </c>
      <c r="R193" s="329">
        <v>2015</v>
      </c>
      <c r="S193" s="541">
        <v>1.76833429928</v>
      </c>
      <c r="T193" s="541">
        <v>0</v>
      </c>
      <c r="U193" s="541">
        <v>0</v>
      </c>
      <c r="V193" s="541">
        <v>0</v>
      </c>
      <c r="W193" s="541">
        <v>0</v>
      </c>
      <c r="X193" s="295" t="s">
        <v>545</v>
      </c>
      <c r="Y193" s="295" t="s">
        <v>545</v>
      </c>
    </row>
    <row r="194" spans="1:25" s="325" customFormat="1" ht="35.1" customHeight="1" outlineLevel="1" x14ac:dyDescent="0.25">
      <c r="A194" s="325" t="s">
        <v>355</v>
      </c>
      <c r="B194" s="326"/>
      <c r="C194" s="119" t="s">
        <v>407</v>
      </c>
      <c r="D194" s="541">
        <v>0</v>
      </c>
      <c r="E194" s="518">
        <v>0</v>
      </c>
      <c r="F194" s="518">
        <v>0.10863300000000001</v>
      </c>
      <c r="G194" s="541">
        <v>0.136633</v>
      </c>
      <c r="H194" s="541">
        <v>0.146233</v>
      </c>
      <c r="I194" s="517" t="s">
        <v>760</v>
      </c>
      <c r="J194" s="518">
        <f t="shared" si="4"/>
        <v>0.10863300000000001</v>
      </c>
      <c r="K194" s="522" t="str">
        <f t="shared" si="5"/>
        <v>&gt;100 %</v>
      </c>
      <c r="L194" s="327"/>
      <c r="M194" s="328"/>
      <c r="N194" s="119" t="s">
        <v>463</v>
      </c>
      <c r="O194" s="541">
        <v>0</v>
      </c>
      <c r="P194" s="541">
        <v>0</v>
      </c>
      <c r="Q194" s="329">
        <v>2011</v>
      </c>
      <c r="R194" s="329">
        <v>2015</v>
      </c>
      <c r="S194" s="541">
        <v>0</v>
      </c>
      <c r="T194" s="541">
        <v>0</v>
      </c>
      <c r="U194" s="541">
        <v>0</v>
      </c>
      <c r="V194" s="541">
        <v>0</v>
      </c>
      <c r="W194" s="541">
        <v>0</v>
      </c>
      <c r="X194" s="295" t="s">
        <v>872</v>
      </c>
      <c r="Y194" s="295" t="s">
        <v>872</v>
      </c>
    </row>
    <row r="195" spans="1:25" s="325" customFormat="1" ht="35.1" customHeight="1" outlineLevel="1" x14ac:dyDescent="0.25">
      <c r="A195" s="325" t="s">
        <v>356</v>
      </c>
      <c r="B195" s="326"/>
      <c r="C195" s="119" t="s">
        <v>407</v>
      </c>
      <c r="D195" s="541">
        <v>0</v>
      </c>
      <c r="E195" s="518">
        <v>0</v>
      </c>
      <c r="F195" s="518">
        <v>0</v>
      </c>
      <c r="G195" s="541">
        <v>0.1</v>
      </c>
      <c r="H195" s="541">
        <v>0.1016</v>
      </c>
      <c r="I195" s="517" t="s">
        <v>760</v>
      </c>
      <c r="J195" s="518">
        <f t="shared" si="4"/>
        <v>0</v>
      </c>
      <c r="K195" s="522" t="str">
        <f t="shared" si="5"/>
        <v>&gt;100 %</v>
      </c>
      <c r="L195" s="327"/>
      <c r="M195" s="328"/>
      <c r="N195" s="119">
        <v>0</v>
      </c>
      <c r="O195" s="541">
        <v>0</v>
      </c>
      <c r="P195" s="541">
        <v>0</v>
      </c>
      <c r="Q195" s="329">
        <v>2012</v>
      </c>
      <c r="R195" s="329">
        <v>2015</v>
      </c>
      <c r="S195" s="541">
        <v>0</v>
      </c>
      <c r="T195" s="541">
        <v>0</v>
      </c>
      <c r="U195" s="541">
        <v>0</v>
      </c>
      <c r="V195" s="541">
        <v>0</v>
      </c>
      <c r="W195" s="541">
        <v>0</v>
      </c>
      <c r="X195" s="295">
        <v>0</v>
      </c>
      <c r="Y195" s="295">
        <v>0</v>
      </c>
    </row>
    <row r="196" spans="1:25" s="325" customFormat="1" ht="35.1" customHeight="1" outlineLevel="1" x14ac:dyDescent="0.25">
      <c r="A196" s="325" t="s">
        <v>353</v>
      </c>
      <c r="B196" s="326"/>
      <c r="C196" s="119" t="s">
        <v>874</v>
      </c>
      <c r="D196" s="541">
        <v>5.4279999999999995E-2</v>
      </c>
      <c r="E196" s="518">
        <v>5.4279999999999995E-2</v>
      </c>
      <c r="F196" s="518">
        <v>0</v>
      </c>
      <c r="G196" s="541">
        <v>0</v>
      </c>
      <c r="H196" s="541">
        <v>0</v>
      </c>
      <c r="I196" s="517">
        <v>5.4279999999999995E-2</v>
      </c>
      <c r="J196" s="518">
        <f t="shared" si="4"/>
        <v>-5.4279999999999995E-2</v>
      </c>
      <c r="K196" s="522">
        <f t="shared" si="5"/>
        <v>0</v>
      </c>
      <c r="L196" s="327"/>
      <c r="M196" s="328"/>
      <c r="N196" s="119" t="s">
        <v>389</v>
      </c>
      <c r="O196" s="541">
        <v>0</v>
      </c>
      <c r="P196" s="541">
        <v>0</v>
      </c>
      <c r="Q196" s="329">
        <v>2015</v>
      </c>
      <c r="R196" s="329">
        <v>2015</v>
      </c>
      <c r="S196" s="541">
        <v>5.4279999999999995E-2</v>
      </c>
      <c r="T196" s="541">
        <v>0.63</v>
      </c>
      <c r="U196" s="541">
        <v>0</v>
      </c>
      <c r="V196" s="541">
        <v>0</v>
      </c>
      <c r="W196" s="541">
        <v>0</v>
      </c>
      <c r="X196" s="295" t="s">
        <v>545</v>
      </c>
      <c r="Y196" s="295" t="s">
        <v>545</v>
      </c>
    </row>
    <row r="197" spans="1:25" s="325" customFormat="1" ht="35.1" customHeight="1" outlineLevel="1" x14ac:dyDescent="0.25">
      <c r="A197" s="325" t="s">
        <v>353</v>
      </c>
      <c r="B197" s="326"/>
      <c r="C197" s="119" t="s">
        <v>873</v>
      </c>
      <c r="D197" s="541">
        <v>0.13093279999999999</v>
      </c>
      <c r="E197" s="518">
        <v>0.13093279999999999</v>
      </c>
      <c r="F197" s="518">
        <v>8.8961429999999994E-2</v>
      </c>
      <c r="G197" s="541">
        <v>8.8999999999999996E-2</v>
      </c>
      <c r="H197" s="541">
        <v>8.8999999999999996E-2</v>
      </c>
      <c r="I197" s="517">
        <v>4.1971369999999994E-2</v>
      </c>
      <c r="J197" s="518">
        <f t="shared" si="4"/>
        <v>-4.1971369999999994E-2</v>
      </c>
      <c r="K197" s="522">
        <f t="shared" si="5"/>
        <v>0.6794434244131341</v>
      </c>
      <c r="L197" s="327"/>
      <c r="M197" s="328"/>
      <c r="N197" s="119" t="s">
        <v>389</v>
      </c>
      <c r="O197" s="541">
        <v>0</v>
      </c>
      <c r="P197" s="541">
        <v>0</v>
      </c>
      <c r="Q197" s="329">
        <v>2015</v>
      </c>
      <c r="R197" s="329">
        <v>2015</v>
      </c>
      <c r="S197" s="541">
        <v>0.13097999999999999</v>
      </c>
      <c r="T197" s="541">
        <v>0</v>
      </c>
      <c r="U197" s="541">
        <v>0</v>
      </c>
      <c r="V197" s="541">
        <v>0</v>
      </c>
      <c r="W197" s="541">
        <v>0</v>
      </c>
      <c r="X197" s="295" t="s">
        <v>545</v>
      </c>
      <c r="Y197" s="295" t="s">
        <v>545</v>
      </c>
    </row>
    <row r="198" spans="1:25" s="325" customFormat="1" ht="35.1" customHeight="1" outlineLevel="1" x14ac:dyDescent="0.25">
      <c r="A198" s="325" t="s">
        <v>356</v>
      </c>
      <c r="B198" s="326"/>
      <c r="C198" s="119" t="s">
        <v>792</v>
      </c>
      <c r="D198" s="541">
        <v>0</v>
      </c>
      <c r="E198" s="518">
        <v>0</v>
      </c>
      <c r="F198" s="518">
        <v>0</v>
      </c>
      <c r="G198" s="541">
        <v>8.1000000000000003E-2</v>
      </c>
      <c r="H198" s="541">
        <v>0</v>
      </c>
      <c r="I198" s="517" t="s">
        <v>760</v>
      </c>
      <c r="J198" s="518">
        <f t="shared" si="4"/>
        <v>0</v>
      </c>
      <c r="K198" s="522" t="str">
        <f t="shared" si="5"/>
        <v>&gt;100 %</v>
      </c>
      <c r="L198" s="327"/>
      <c r="M198" s="328"/>
      <c r="N198" s="119">
        <v>0</v>
      </c>
      <c r="O198" s="541">
        <v>0</v>
      </c>
      <c r="P198" s="541">
        <v>0</v>
      </c>
      <c r="Q198" s="329">
        <v>2015</v>
      </c>
      <c r="R198" s="329">
        <v>2016</v>
      </c>
      <c r="S198" s="541">
        <v>0</v>
      </c>
      <c r="T198" s="541">
        <v>0</v>
      </c>
      <c r="U198" s="541">
        <v>0</v>
      </c>
      <c r="V198" s="541">
        <v>0</v>
      </c>
      <c r="W198" s="541">
        <v>0</v>
      </c>
      <c r="X198" s="295">
        <v>0</v>
      </c>
      <c r="Y198" s="295">
        <v>0</v>
      </c>
    </row>
    <row r="199" spans="1:25" s="325" customFormat="1" ht="35.1" customHeight="1" outlineLevel="1" x14ac:dyDescent="0.25">
      <c r="A199" s="325" t="s">
        <v>353</v>
      </c>
      <c r="B199" s="326"/>
      <c r="C199" s="119" t="s">
        <v>682</v>
      </c>
      <c r="D199" s="541">
        <v>0</v>
      </c>
      <c r="E199" s="518">
        <v>0</v>
      </c>
      <c r="F199" s="518">
        <v>0.13405133999999999</v>
      </c>
      <c r="G199" s="541">
        <v>0.114</v>
      </c>
      <c r="H199" s="541">
        <v>0.114</v>
      </c>
      <c r="I199" s="517" t="s">
        <v>760</v>
      </c>
      <c r="J199" s="518">
        <f t="shared" si="4"/>
        <v>0.13405133999999999</v>
      </c>
      <c r="K199" s="522" t="str">
        <f t="shared" si="5"/>
        <v>&gt;100 %</v>
      </c>
      <c r="L199" s="327"/>
      <c r="M199" s="328"/>
      <c r="N199" s="119" t="s">
        <v>463</v>
      </c>
      <c r="O199" s="541">
        <v>0</v>
      </c>
      <c r="P199" s="541">
        <v>0</v>
      </c>
      <c r="Q199" s="329">
        <v>2015</v>
      </c>
      <c r="R199" s="329">
        <v>2015</v>
      </c>
      <c r="S199" s="541">
        <v>0</v>
      </c>
      <c r="T199" s="541">
        <v>0</v>
      </c>
      <c r="U199" s="541">
        <v>0</v>
      </c>
      <c r="V199" s="541">
        <v>0</v>
      </c>
      <c r="W199" s="541">
        <v>0</v>
      </c>
      <c r="X199" s="295" t="s">
        <v>475</v>
      </c>
      <c r="Y199" s="295" t="s">
        <v>475</v>
      </c>
    </row>
    <row r="200" spans="1:25" s="325" customFormat="1" ht="35.1" customHeight="1" outlineLevel="1" x14ac:dyDescent="0.25">
      <c r="A200" s="325" t="s">
        <v>353</v>
      </c>
      <c r="B200" s="326"/>
      <c r="C200" s="119" t="s">
        <v>875</v>
      </c>
      <c r="D200" s="541">
        <v>1.18</v>
      </c>
      <c r="E200" s="518">
        <v>0.48</v>
      </c>
      <c r="F200" s="518">
        <v>0.48</v>
      </c>
      <c r="G200" s="541">
        <v>0.80700000000000005</v>
      </c>
      <c r="H200" s="541">
        <v>0</v>
      </c>
      <c r="I200" s="517">
        <v>0.7</v>
      </c>
      <c r="J200" s="518">
        <f t="shared" si="4"/>
        <v>0</v>
      </c>
      <c r="K200" s="522">
        <f t="shared" si="5"/>
        <v>1</v>
      </c>
      <c r="L200" s="327"/>
      <c r="M200" s="328"/>
      <c r="N200" s="119">
        <v>0</v>
      </c>
      <c r="O200" s="541">
        <v>0</v>
      </c>
      <c r="P200" s="541">
        <v>0</v>
      </c>
      <c r="Q200" s="329">
        <v>2014</v>
      </c>
      <c r="R200" s="329">
        <v>2016</v>
      </c>
      <c r="S200" s="541">
        <v>15.390934257211061</v>
      </c>
      <c r="T200" s="541">
        <v>0</v>
      </c>
      <c r="U200" s="541">
        <v>0</v>
      </c>
      <c r="V200" s="541">
        <v>0</v>
      </c>
      <c r="W200" s="541">
        <v>0</v>
      </c>
      <c r="X200" s="295">
        <v>0</v>
      </c>
      <c r="Y200" s="295">
        <v>0</v>
      </c>
    </row>
    <row r="201" spans="1:25" s="325" customFormat="1" ht="35.1" customHeight="1" outlineLevel="1" x14ac:dyDescent="0.25">
      <c r="A201" s="325" t="s">
        <v>357</v>
      </c>
      <c r="B201" s="326"/>
      <c r="C201" s="119" t="s">
        <v>683</v>
      </c>
      <c r="D201" s="541">
        <v>1.9718153999999999</v>
      </c>
      <c r="E201" s="518">
        <v>1.972</v>
      </c>
      <c r="F201" s="518">
        <v>0</v>
      </c>
      <c r="G201" s="541">
        <v>1.641</v>
      </c>
      <c r="H201" s="541">
        <v>1.641</v>
      </c>
      <c r="I201" s="517">
        <v>1.9718153999999999</v>
      </c>
      <c r="J201" s="518">
        <f t="shared" si="4"/>
        <v>-1.972</v>
      </c>
      <c r="K201" s="522">
        <f t="shared" si="5"/>
        <v>0</v>
      </c>
      <c r="L201" s="327"/>
      <c r="M201" s="328"/>
      <c r="N201" s="119" t="s">
        <v>883</v>
      </c>
      <c r="O201" s="541">
        <v>0</v>
      </c>
      <c r="P201" s="541">
        <v>0</v>
      </c>
      <c r="Q201" s="329">
        <v>2015</v>
      </c>
      <c r="R201" s="329">
        <v>2015</v>
      </c>
      <c r="S201" s="541">
        <v>1.9718153999999999</v>
      </c>
      <c r="T201" s="541">
        <v>0</v>
      </c>
      <c r="U201" s="541">
        <v>0</v>
      </c>
      <c r="V201" s="541">
        <v>0</v>
      </c>
      <c r="W201" s="541">
        <v>0</v>
      </c>
      <c r="X201" s="295" t="s">
        <v>387</v>
      </c>
      <c r="Y201" s="295" t="s">
        <v>387</v>
      </c>
    </row>
    <row r="202" spans="1:25" s="325" customFormat="1" ht="35.1" customHeight="1" outlineLevel="1" x14ac:dyDescent="0.25">
      <c r="A202" s="325" t="s">
        <v>353</v>
      </c>
      <c r="B202" s="326"/>
      <c r="C202" s="119" t="s">
        <v>354</v>
      </c>
      <c r="D202" s="541">
        <v>0</v>
      </c>
      <c r="E202" s="518">
        <v>4.914089E-2</v>
      </c>
      <c r="F202" s="518">
        <v>4.914089E-2</v>
      </c>
      <c r="G202" s="541">
        <v>0.91300000000000003</v>
      </c>
      <c r="H202" s="541">
        <v>0.91300000000000003</v>
      </c>
      <c r="I202" s="517" t="s">
        <v>760</v>
      </c>
      <c r="J202" s="518">
        <f t="shared" si="4"/>
        <v>0</v>
      </c>
      <c r="K202" s="522">
        <f t="shared" si="5"/>
        <v>1</v>
      </c>
      <c r="L202" s="327"/>
      <c r="M202" s="328"/>
      <c r="N202" s="119">
        <v>0</v>
      </c>
      <c r="O202" s="541">
        <v>0</v>
      </c>
      <c r="P202" s="541">
        <v>0</v>
      </c>
      <c r="Q202" s="329">
        <v>2015</v>
      </c>
      <c r="R202" s="329">
        <v>2016</v>
      </c>
      <c r="S202" s="541">
        <v>0</v>
      </c>
      <c r="T202" s="541">
        <v>0</v>
      </c>
      <c r="U202" s="541">
        <v>0</v>
      </c>
      <c r="V202" s="541">
        <v>0</v>
      </c>
      <c r="W202" s="541">
        <v>0</v>
      </c>
      <c r="X202" s="295" t="s">
        <v>475</v>
      </c>
      <c r="Y202" s="295" t="s">
        <v>475</v>
      </c>
    </row>
    <row r="203" spans="1:25" s="325" customFormat="1" ht="35.1" customHeight="1" outlineLevel="1" x14ac:dyDescent="0.25">
      <c r="A203" s="325" t="s">
        <v>357</v>
      </c>
      <c r="B203" s="326"/>
      <c r="C203" s="119" t="s">
        <v>684</v>
      </c>
      <c r="D203" s="541">
        <v>13.063815399999999</v>
      </c>
      <c r="E203" s="518">
        <v>13.064</v>
      </c>
      <c r="F203" s="518">
        <v>0</v>
      </c>
      <c r="G203" s="541">
        <v>11.061</v>
      </c>
      <c r="H203" s="541">
        <v>11.061</v>
      </c>
      <c r="I203" s="517">
        <v>13.063815399999999</v>
      </c>
      <c r="J203" s="518">
        <f t="shared" si="4"/>
        <v>-13.064</v>
      </c>
      <c r="K203" s="522">
        <f t="shared" si="5"/>
        <v>0</v>
      </c>
      <c r="L203" s="327"/>
      <c r="M203" s="328"/>
      <c r="N203" s="119" t="s">
        <v>883</v>
      </c>
      <c r="O203" s="541">
        <v>0</v>
      </c>
      <c r="P203" s="541">
        <v>0</v>
      </c>
      <c r="Q203" s="329">
        <v>2015</v>
      </c>
      <c r="R203" s="329">
        <v>2015</v>
      </c>
      <c r="S203" s="541">
        <v>13.063815399999999</v>
      </c>
      <c r="T203" s="541">
        <v>0</v>
      </c>
      <c r="U203" s="541">
        <v>0</v>
      </c>
      <c r="V203" s="541">
        <v>0</v>
      </c>
      <c r="W203" s="541">
        <v>0</v>
      </c>
      <c r="X203" s="295" t="s">
        <v>387</v>
      </c>
      <c r="Y203" s="295" t="s">
        <v>387</v>
      </c>
    </row>
    <row r="204" spans="1:25" s="325" customFormat="1" ht="35.1" customHeight="1" outlineLevel="1" x14ac:dyDescent="0.25">
      <c r="A204" s="325" t="s">
        <v>353</v>
      </c>
      <c r="B204" s="326"/>
      <c r="C204" s="119" t="s">
        <v>359</v>
      </c>
      <c r="D204" s="541">
        <v>0</v>
      </c>
      <c r="E204" s="518">
        <v>0</v>
      </c>
      <c r="F204" s="518">
        <v>4.37</v>
      </c>
      <c r="G204" s="541">
        <v>3.7120000000000002</v>
      </c>
      <c r="H204" s="541">
        <v>3.7120000000000002</v>
      </c>
      <c r="I204" s="517" t="s">
        <v>760</v>
      </c>
      <c r="J204" s="518">
        <f t="shared" si="4"/>
        <v>4.37</v>
      </c>
      <c r="K204" s="522" t="str">
        <f t="shared" si="5"/>
        <v>&gt;100 %</v>
      </c>
      <c r="L204" s="327"/>
      <c r="M204" s="328"/>
      <c r="N204" s="119" t="s">
        <v>463</v>
      </c>
      <c r="O204" s="541">
        <v>0</v>
      </c>
      <c r="P204" s="541">
        <v>0</v>
      </c>
      <c r="Q204" s="329">
        <v>2015</v>
      </c>
      <c r="R204" s="329">
        <v>2016</v>
      </c>
      <c r="S204" s="541">
        <v>0</v>
      </c>
      <c r="T204" s="541">
        <v>0</v>
      </c>
      <c r="U204" s="541">
        <v>0</v>
      </c>
      <c r="V204" s="541">
        <v>0</v>
      </c>
      <c r="W204" s="541">
        <v>0</v>
      </c>
      <c r="X204" s="295">
        <v>0</v>
      </c>
      <c r="Y204" s="295">
        <v>0</v>
      </c>
    </row>
    <row r="205" spans="1:25" s="325" customFormat="1" ht="35.1" customHeight="1" outlineLevel="1" x14ac:dyDescent="0.25">
      <c r="A205" s="325" t="s">
        <v>356</v>
      </c>
      <c r="B205" s="326"/>
      <c r="C205" s="119" t="s">
        <v>359</v>
      </c>
      <c r="D205" s="541">
        <v>0</v>
      </c>
      <c r="E205" s="518">
        <v>17.853000000000002</v>
      </c>
      <c r="F205" s="518">
        <v>0</v>
      </c>
      <c r="G205" s="541">
        <v>25.931000000000001</v>
      </c>
      <c r="H205" s="541">
        <v>25.931000000000001</v>
      </c>
      <c r="I205" s="517" t="s">
        <v>760</v>
      </c>
      <c r="J205" s="518">
        <f t="shared" si="4"/>
        <v>-17.853000000000002</v>
      </c>
      <c r="K205" s="522">
        <f t="shared" si="5"/>
        <v>0</v>
      </c>
      <c r="L205" s="327"/>
      <c r="M205" s="328"/>
      <c r="N205" s="119" t="s">
        <v>883</v>
      </c>
      <c r="O205" s="541">
        <v>0</v>
      </c>
      <c r="P205" s="541">
        <v>0</v>
      </c>
      <c r="Q205" s="329">
        <v>2015</v>
      </c>
      <c r="R205" s="329">
        <v>2015</v>
      </c>
      <c r="S205" s="541">
        <v>0</v>
      </c>
      <c r="T205" s="541">
        <v>0</v>
      </c>
      <c r="U205" s="541">
        <v>0</v>
      </c>
      <c r="V205" s="541">
        <v>0</v>
      </c>
      <c r="W205" s="541">
        <v>0</v>
      </c>
      <c r="X205" s="295" t="s">
        <v>1014</v>
      </c>
      <c r="Y205" s="295" t="s">
        <v>1014</v>
      </c>
    </row>
    <row r="206" spans="1:25" s="325" customFormat="1" ht="35.1" customHeight="1" outlineLevel="1" x14ac:dyDescent="0.25">
      <c r="A206" s="325" t="s">
        <v>356</v>
      </c>
      <c r="B206" s="326"/>
      <c r="C206" s="119" t="s">
        <v>360</v>
      </c>
      <c r="D206" s="541">
        <v>0</v>
      </c>
      <c r="E206" s="518">
        <v>0</v>
      </c>
      <c r="F206" s="518">
        <v>1.0909999999999997</v>
      </c>
      <c r="G206" s="541">
        <v>1.903</v>
      </c>
      <c r="H206" s="541">
        <v>1.903</v>
      </c>
      <c r="I206" s="517" t="s">
        <v>760</v>
      </c>
      <c r="J206" s="518">
        <f t="shared" si="4"/>
        <v>1.0909999999999997</v>
      </c>
      <c r="K206" s="522" t="str">
        <f t="shared" si="5"/>
        <v>&gt;100 %</v>
      </c>
      <c r="L206" s="327"/>
      <c r="M206" s="328"/>
      <c r="N206" s="119" t="s">
        <v>463</v>
      </c>
      <c r="O206" s="541">
        <v>0</v>
      </c>
      <c r="P206" s="541">
        <v>0</v>
      </c>
      <c r="Q206" s="329">
        <v>2015</v>
      </c>
      <c r="R206" s="329">
        <v>2015</v>
      </c>
      <c r="S206" s="541">
        <v>0</v>
      </c>
      <c r="T206" s="541">
        <v>0</v>
      </c>
      <c r="U206" s="541">
        <v>0</v>
      </c>
      <c r="V206" s="541">
        <v>0</v>
      </c>
      <c r="W206" s="541">
        <v>0</v>
      </c>
      <c r="X206" s="295" t="s">
        <v>1014</v>
      </c>
      <c r="Y206" s="295" t="s">
        <v>1014</v>
      </c>
    </row>
    <row r="207" spans="1:25" s="325" customFormat="1" ht="35.1" customHeight="1" outlineLevel="1" x14ac:dyDescent="0.25">
      <c r="A207" s="325" t="s">
        <v>353</v>
      </c>
      <c r="B207" s="326"/>
      <c r="C207" s="119" t="s">
        <v>876</v>
      </c>
      <c r="D207" s="541">
        <v>29.176290599999987</v>
      </c>
      <c r="E207" s="518">
        <v>0</v>
      </c>
      <c r="F207" s="518">
        <v>0.22842439999999997</v>
      </c>
      <c r="G207" s="541">
        <v>1.0880000000000001</v>
      </c>
      <c r="H207" s="541">
        <v>1.0880000000000001</v>
      </c>
      <c r="I207" s="517">
        <v>28.947866199999986</v>
      </c>
      <c r="J207" s="518">
        <f t="shared" si="4"/>
        <v>0.22842439999999997</v>
      </c>
      <c r="K207" s="522" t="str">
        <f t="shared" si="5"/>
        <v>&gt;100 %</v>
      </c>
      <c r="L207" s="327"/>
      <c r="M207" s="328"/>
      <c r="N207" s="119" t="s">
        <v>463</v>
      </c>
      <c r="O207" s="541">
        <v>0</v>
      </c>
      <c r="P207" s="541">
        <v>0</v>
      </c>
      <c r="Q207" s="329">
        <v>2015</v>
      </c>
      <c r="R207" s="329">
        <v>2016</v>
      </c>
      <c r="S207" s="541">
        <v>32.058545573567528</v>
      </c>
      <c r="T207" s="541">
        <v>0</v>
      </c>
      <c r="U207" s="541">
        <v>0</v>
      </c>
      <c r="V207" s="541">
        <v>0</v>
      </c>
      <c r="W207" s="541">
        <v>0</v>
      </c>
      <c r="X207" s="295" t="s">
        <v>475</v>
      </c>
      <c r="Y207" s="295" t="s">
        <v>475</v>
      </c>
    </row>
    <row r="208" spans="1:25" s="325" customFormat="1" ht="35.1" customHeight="1" outlineLevel="1" x14ac:dyDescent="0.25">
      <c r="A208" s="325" t="s">
        <v>879</v>
      </c>
      <c r="B208" s="326"/>
      <c r="C208" s="119" t="s">
        <v>1015</v>
      </c>
      <c r="D208" s="541">
        <v>0</v>
      </c>
      <c r="E208" s="518">
        <v>0</v>
      </c>
      <c r="F208" s="518">
        <v>0.62669300000000006</v>
      </c>
      <c r="G208" s="541">
        <v>0.62669300000000006</v>
      </c>
      <c r="H208" s="541">
        <v>0.62669299999999994</v>
      </c>
      <c r="I208" s="517" t="s">
        <v>760</v>
      </c>
      <c r="J208" s="518">
        <f t="shared" si="4"/>
        <v>0.62669300000000006</v>
      </c>
      <c r="K208" s="522" t="str">
        <f t="shared" si="5"/>
        <v>&gt;100 %</v>
      </c>
      <c r="L208" s="327"/>
      <c r="M208" s="328"/>
      <c r="N208" s="119" t="s">
        <v>463</v>
      </c>
      <c r="O208" s="541">
        <v>0</v>
      </c>
      <c r="P208" s="541">
        <v>0</v>
      </c>
      <c r="Q208" s="329">
        <v>2015</v>
      </c>
      <c r="R208" s="329">
        <v>20158</v>
      </c>
      <c r="S208" s="541">
        <v>0</v>
      </c>
      <c r="T208" s="541">
        <v>0</v>
      </c>
      <c r="U208" s="541">
        <v>0</v>
      </c>
      <c r="V208" s="541">
        <v>0</v>
      </c>
      <c r="W208" s="541">
        <v>0</v>
      </c>
      <c r="X208" s="295">
        <v>0</v>
      </c>
      <c r="Y208" s="295">
        <v>0</v>
      </c>
    </row>
    <row r="209" spans="1:25" s="325" customFormat="1" ht="35.1" customHeight="1" outlineLevel="1" x14ac:dyDescent="0.25">
      <c r="A209" s="325" t="s">
        <v>358</v>
      </c>
      <c r="B209" s="326"/>
      <c r="C209" s="119" t="s">
        <v>1016</v>
      </c>
      <c r="D209" s="541">
        <v>0</v>
      </c>
      <c r="E209" s="518">
        <v>0</v>
      </c>
      <c r="F209" s="518">
        <v>0</v>
      </c>
      <c r="G209" s="541">
        <v>0.82</v>
      </c>
      <c r="H209" s="541">
        <v>0</v>
      </c>
      <c r="I209" s="517" t="s">
        <v>760</v>
      </c>
      <c r="J209" s="518">
        <f t="shared" ref="J209:J272" si="6">F209-E209</f>
        <v>0</v>
      </c>
      <c r="K209" s="522" t="str">
        <f t="shared" ref="K209:K272" si="7">IF(E209=0,"&gt;100 %",(F209)/(E209))</f>
        <v>&gt;100 %</v>
      </c>
      <c r="L209" s="327"/>
      <c r="M209" s="328"/>
      <c r="N209" s="119">
        <v>0</v>
      </c>
      <c r="O209" s="541">
        <v>0</v>
      </c>
      <c r="P209" s="541">
        <v>0</v>
      </c>
      <c r="Q209" s="329">
        <v>2015</v>
      </c>
      <c r="R209" s="329">
        <v>2015</v>
      </c>
      <c r="S209" s="541">
        <v>0</v>
      </c>
      <c r="T209" s="541">
        <v>0</v>
      </c>
      <c r="U209" s="541">
        <v>0</v>
      </c>
      <c r="V209" s="541">
        <v>0</v>
      </c>
      <c r="W209" s="541">
        <v>0</v>
      </c>
      <c r="X209" s="295">
        <v>0</v>
      </c>
      <c r="Y209" s="295">
        <v>0</v>
      </c>
    </row>
    <row r="210" spans="1:25" s="325" customFormat="1" ht="35.1" customHeight="1" outlineLevel="1" x14ac:dyDescent="0.25">
      <c r="A210" s="325" t="s">
        <v>353</v>
      </c>
      <c r="B210" s="326"/>
      <c r="C210" s="119" t="s">
        <v>877</v>
      </c>
      <c r="D210" s="541">
        <v>0.23357783857940001</v>
      </c>
      <c r="E210" s="518">
        <v>0</v>
      </c>
      <c r="F210" s="518">
        <v>0.19500000000000001</v>
      </c>
      <c r="G210" s="541">
        <v>0</v>
      </c>
      <c r="H210" s="541">
        <v>0</v>
      </c>
      <c r="I210" s="517">
        <v>3.8577838579400003E-2</v>
      </c>
      <c r="J210" s="518">
        <f t="shared" si="6"/>
        <v>0.19500000000000001</v>
      </c>
      <c r="K210" s="522" t="str">
        <f t="shared" si="7"/>
        <v>&gt;100 %</v>
      </c>
      <c r="L210" s="327"/>
      <c r="M210" s="328"/>
      <c r="N210" s="119" t="s">
        <v>463</v>
      </c>
      <c r="O210" s="541">
        <v>0</v>
      </c>
      <c r="P210" s="541">
        <v>0</v>
      </c>
      <c r="Q210" s="329">
        <v>2014</v>
      </c>
      <c r="R210" s="329">
        <v>2015</v>
      </c>
      <c r="S210" s="541">
        <v>0.24506060168000005</v>
      </c>
      <c r="T210" s="541">
        <v>0</v>
      </c>
      <c r="U210" s="541">
        <v>0</v>
      </c>
      <c r="V210" s="541">
        <v>0</v>
      </c>
      <c r="W210" s="541">
        <v>0</v>
      </c>
      <c r="X210" s="295" t="s">
        <v>545</v>
      </c>
      <c r="Y210" s="295" t="s">
        <v>545</v>
      </c>
    </row>
    <row r="211" spans="1:25" s="325" customFormat="1" ht="35.1" customHeight="1" outlineLevel="1" x14ac:dyDescent="0.25">
      <c r="A211" s="325" t="s">
        <v>355</v>
      </c>
      <c r="B211" s="326"/>
      <c r="C211" s="119" t="s">
        <v>1017</v>
      </c>
      <c r="D211" s="541">
        <v>0</v>
      </c>
      <c r="E211" s="518">
        <v>94.352564974199993</v>
      </c>
      <c r="F211" s="518">
        <v>81.663165757999991</v>
      </c>
      <c r="G211" s="541">
        <v>0</v>
      </c>
      <c r="H211" s="541">
        <v>0</v>
      </c>
      <c r="I211" s="517" t="s">
        <v>760</v>
      </c>
      <c r="J211" s="518">
        <f t="shared" si="6"/>
        <v>-12.689399216200002</v>
      </c>
      <c r="K211" s="522">
        <f t="shared" si="7"/>
        <v>0.86551081870779212</v>
      </c>
      <c r="L211" s="327"/>
      <c r="M211" s="328"/>
      <c r="N211" s="119" t="s">
        <v>883</v>
      </c>
      <c r="O211" s="541">
        <v>0</v>
      </c>
      <c r="P211" s="541">
        <v>0</v>
      </c>
      <c r="Q211" s="329">
        <v>2014</v>
      </c>
      <c r="R211" s="329">
        <v>2014</v>
      </c>
      <c r="S211" s="541">
        <v>0</v>
      </c>
      <c r="T211" s="541">
        <v>0</v>
      </c>
      <c r="U211" s="541">
        <v>0</v>
      </c>
      <c r="V211" s="541">
        <v>0</v>
      </c>
      <c r="W211" s="541">
        <v>0</v>
      </c>
      <c r="X211" s="295">
        <v>0</v>
      </c>
      <c r="Y211" s="295">
        <v>0</v>
      </c>
    </row>
    <row r="212" spans="1:25" s="325" customFormat="1" ht="35.1" customHeight="1" outlineLevel="1" x14ac:dyDescent="0.25">
      <c r="A212" s="325" t="s">
        <v>357</v>
      </c>
      <c r="B212" s="326"/>
      <c r="C212" s="119" t="s">
        <v>1017</v>
      </c>
      <c r="D212" s="541">
        <v>11.078000000000001</v>
      </c>
      <c r="E212" s="518">
        <v>11.078000000000001</v>
      </c>
      <c r="F212" s="518">
        <v>33.120999999999995</v>
      </c>
      <c r="G212" s="541">
        <v>0</v>
      </c>
      <c r="H212" s="541">
        <v>0</v>
      </c>
      <c r="I212" s="517">
        <v>-22.042999999999992</v>
      </c>
      <c r="J212" s="518">
        <f t="shared" si="6"/>
        <v>22.042999999999992</v>
      </c>
      <c r="K212" s="522">
        <f t="shared" si="7"/>
        <v>2.989799602816392</v>
      </c>
      <c r="L212" s="327"/>
      <c r="M212" s="328"/>
      <c r="N212" s="119" t="s">
        <v>463</v>
      </c>
      <c r="O212" s="541">
        <v>0</v>
      </c>
      <c r="P212" s="541">
        <v>0</v>
      </c>
      <c r="Q212" s="329">
        <v>2014</v>
      </c>
      <c r="R212" s="329">
        <v>2014</v>
      </c>
      <c r="S212" s="541">
        <v>0</v>
      </c>
      <c r="T212" s="541">
        <v>0</v>
      </c>
      <c r="U212" s="541">
        <v>0</v>
      </c>
      <c r="V212" s="541">
        <v>0</v>
      </c>
      <c r="W212" s="541">
        <v>0</v>
      </c>
      <c r="X212" s="295">
        <v>0</v>
      </c>
      <c r="Y212" s="295">
        <v>0</v>
      </c>
    </row>
    <row r="213" spans="1:25" s="325" customFormat="1" ht="35.1" customHeight="1" outlineLevel="1" x14ac:dyDescent="0.25">
      <c r="A213" s="325" t="s">
        <v>356</v>
      </c>
      <c r="B213" s="326"/>
      <c r="C213" s="119" t="s">
        <v>1017</v>
      </c>
      <c r="D213" s="541">
        <v>157.86500000000001</v>
      </c>
      <c r="E213" s="518">
        <v>114.18967815633238</v>
      </c>
      <c r="F213" s="518">
        <v>130.50889508</v>
      </c>
      <c r="G213" s="541">
        <v>0</v>
      </c>
      <c r="H213" s="541">
        <v>0</v>
      </c>
      <c r="I213" s="517">
        <v>27.356104920000007</v>
      </c>
      <c r="J213" s="518">
        <f t="shared" si="6"/>
        <v>16.319216923667625</v>
      </c>
      <c r="K213" s="522">
        <f t="shared" si="7"/>
        <v>1.1429132403834754</v>
      </c>
      <c r="L213" s="327"/>
      <c r="M213" s="328"/>
      <c r="N213" s="119" t="s">
        <v>463</v>
      </c>
      <c r="O213" s="541">
        <v>0</v>
      </c>
      <c r="P213" s="541">
        <v>0</v>
      </c>
      <c r="Q213" s="329">
        <v>2014</v>
      </c>
      <c r="R213" s="329">
        <v>2014</v>
      </c>
      <c r="S213" s="541">
        <v>0</v>
      </c>
      <c r="T213" s="541">
        <v>0</v>
      </c>
      <c r="U213" s="541">
        <v>0</v>
      </c>
      <c r="V213" s="541">
        <v>0</v>
      </c>
      <c r="W213" s="541">
        <v>0</v>
      </c>
      <c r="X213" s="295">
        <v>0</v>
      </c>
      <c r="Y213" s="295">
        <v>0</v>
      </c>
    </row>
    <row r="214" spans="1:25" s="325" customFormat="1" ht="35.1" customHeight="1" outlineLevel="1" x14ac:dyDescent="0.25">
      <c r="A214" s="325" t="s">
        <v>353</v>
      </c>
      <c r="B214" s="326"/>
      <c r="C214" s="119" t="s">
        <v>1017</v>
      </c>
      <c r="D214" s="541">
        <v>0</v>
      </c>
      <c r="E214" s="518">
        <v>403.21425051</v>
      </c>
      <c r="F214" s="518">
        <v>326.96870450999995</v>
      </c>
      <c r="G214" s="541">
        <v>0</v>
      </c>
      <c r="H214" s="541">
        <v>0</v>
      </c>
      <c r="I214" s="517" t="s">
        <v>760</v>
      </c>
      <c r="J214" s="518">
        <f t="shared" si="6"/>
        <v>-76.245546000000047</v>
      </c>
      <c r="K214" s="522">
        <f t="shared" si="7"/>
        <v>0.81090562671442812</v>
      </c>
      <c r="L214" s="327"/>
      <c r="M214" s="328"/>
      <c r="N214" s="119" t="s">
        <v>883</v>
      </c>
      <c r="O214" s="541">
        <v>0</v>
      </c>
      <c r="P214" s="541">
        <v>0</v>
      </c>
      <c r="Q214" s="329">
        <v>2014</v>
      </c>
      <c r="R214" s="329">
        <v>2014</v>
      </c>
      <c r="S214" s="541">
        <v>705.27897507495163</v>
      </c>
      <c r="T214" s="541">
        <v>0</v>
      </c>
      <c r="U214" s="541">
        <v>0</v>
      </c>
      <c r="V214" s="541">
        <v>0</v>
      </c>
      <c r="W214" s="541">
        <v>0</v>
      </c>
      <c r="X214" s="295">
        <v>0</v>
      </c>
      <c r="Y214" s="295">
        <v>0</v>
      </c>
    </row>
    <row r="215" spans="1:25" s="325" customFormat="1" ht="35.1" customHeight="1" outlineLevel="1" x14ac:dyDescent="0.25">
      <c r="A215" s="325" t="s">
        <v>353</v>
      </c>
      <c r="B215" s="326"/>
      <c r="C215" s="119" t="s">
        <v>1018</v>
      </c>
      <c r="D215" s="541">
        <v>0</v>
      </c>
      <c r="E215" s="518">
        <v>0</v>
      </c>
      <c r="F215" s="518">
        <v>0</v>
      </c>
      <c r="G215" s="541">
        <v>0</v>
      </c>
      <c r="H215" s="541">
        <v>0</v>
      </c>
      <c r="I215" s="517" t="s">
        <v>760</v>
      </c>
      <c r="J215" s="518">
        <f t="shared" si="6"/>
        <v>0</v>
      </c>
      <c r="K215" s="522" t="str">
        <f t="shared" si="7"/>
        <v>&gt;100 %</v>
      </c>
      <c r="L215" s="327"/>
      <c r="M215" s="328"/>
      <c r="N215" s="119">
        <v>0</v>
      </c>
      <c r="O215" s="541">
        <v>0</v>
      </c>
      <c r="P215" s="541">
        <v>0</v>
      </c>
      <c r="Q215" s="329">
        <v>2014</v>
      </c>
      <c r="R215" s="329">
        <v>2015</v>
      </c>
      <c r="S215" s="541">
        <v>0</v>
      </c>
      <c r="T215" s="541">
        <v>0</v>
      </c>
      <c r="U215" s="541">
        <v>0.1</v>
      </c>
      <c r="V215" s="541">
        <v>0</v>
      </c>
      <c r="W215" s="541">
        <v>0</v>
      </c>
      <c r="X215" s="295">
        <v>0</v>
      </c>
      <c r="Y215" s="295">
        <v>0</v>
      </c>
    </row>
    <row r="216" spans="1:25" s="94" customFormat="1" ht="35.25" customHeight="1" x14ac:dyDescent="0.3">
      <c r="A216" s="294"/>
      <c r="B216" s="528" t="s">
        <v>27</v>
      </c>
      <c r="C216" s="539" t="s">
        <v>347</v>
      </c>
      <c r="D216" s="519">
        <v>2130.0231543187097</v>
      </c>
      <c r="E216" s="518">
        <v>201.64443100313571</v>
      </c>
      <c r="F216" s="518">
        <v>754.09213284196289</v>
      </c>
      <c r="G216" s="519">
        <v>855.42956129999982</v>
      </c>
      <c r="H216" s="519">
        <v>809.13147681000021</v>
      </c>
      <c r="I216" s="517">
        <v>1375.9310214767468</v>
      </c>
      <c r="J216" s="518">
        <f t="shared" si="6"/>
        <v>552.44770183882724</v>
      </c>
      <c r="K216" s="522">
        <f t="shared" si="7"/>
        <v>3.739712171025622</v>
      </c>
      <c r="L216" s="529"/>
      <c r="M216" s="530"/>
      <c r="N216" s="540"/>
      <c r="O216" s="519">
        <v>174.56099999999998</v>
      </c>
      <c r="P216" s="519">
        <v>243.84499999999997</v>
      </c>
      <c r="Q216" s="533"/>
      <c r="R216" s="533"/>
      <c r="S216" s="519">
        <v>4355.7477581062913</v>
      </c>
      <c r="T216" s="519">
        <v>15.492000000000001</v>
      </c>
      <c r="U216" s="519">
        <v>102.111</v>
      </c>
      <c r="V216" s="519">
        <v>53.805999999999983</v>
      </c>
      <c r="W216" s="519">
        <v>319.53800000000007</v>
      </c>
      <c r="X216" s="297"/>
      <c r="Y216" s="297"/>
    </row>
    <row r="217" spans="1:25" s="94" customFormat="1" ht="31.5" x14ac:dyDescent="0.3">
      <c r="A217" s="294" t="s">
        <v>454</v>
      </c>
      <c r="B217" s="528">
        <v>2.1</v>
      </c>
      <c r="C217" s="539" t="s">
        <v>348</v>
      </c>
      <c r="D217" s="519">
        <v>0</v>
      </c>
      <c r="E217" s="518">
        <v>0</v>
      </c>
      <c r="F217" s="518">
        <v>0</v>
      </c>
      <c r="G217" s="519">
        <v>0</v>
      </c>
      <c r="H217" s="519">
        <v>0</v>
      </c>
      <c r="I217" s="517" t="s">
        <v>760</v>
      </c>
      <c r="J217" s="518">
        <f t="shared" si="6"/>
        <v>0</v>
      </c>
      <c r="K217" s="522" t="str">
        <f t="shared" si="7"/>
        <v>&gt;100 %</v>
      </c>
      <c r="L217" s="529"/>
      <c r="M217" s="530"/>
      <c r="N217" s="540"/>
      <c r="O217" s="519">
        <v>0</v>
      </c>
      <c r="P217" s="519">
        <v>0</v>
      </c>
      <c r="Q217" s="533"/>
      <c r="R217" s="533"/>
      <c r="S217" s="519">
        <v>0</v>
      </c>
      <c r="T217" s="519">
        <v>0</v>
      </c>
      <c r="U217" s="519">
        <v>0</v>
      </c>
      <c r="V217" s="519">
        <v>0</v>
      </c>
      <c r="W217" s="519">
        <v>0</v>
      </c>
      <c r="X217" s="297"/>
      <c r="Y217" s="297"/>
    </row>
    <row r="218" spans="1:25" s="94" customFormat="1" ht="30.75" customHeight="1" x14ac:dyDescent="0.3">
      <c r="A218" s="294" t="s">
        <v>455</v>
      </c>
      <c r="B218" s="528">
        <v>2.2000000000000002</v>
      </c>
      <c r="C218" s="539" t="s">
        <v>352</v>
      </c>
      <c r="D218" s="519">
        <v>2130.0231543187097</v>
      </c>
      <c r="E218" s="518">
        <v>201.64443100313571</v>
      </c>
      <c r="F218" s="518">
        <v>754.09213284196289</v>
      </c>
      <c r="G218" s="519">
        <v>855.42956129999982</v>
      </c>
      <c r="H218" s="519">
        <v>809.13147681000021</v>
      </c>
      <c r="I218" s="517">
        <v>1375.9310214767468</v>
      </c>
      <c r="J218" s="518">
        <f t="shared" si="6"/>
        <v>552.44770183882724</v>
      </c>
      <c r="K218" s="522">
        <f t="shared" si="7"/>
        <v>3.739712171025622</v>
      </c>
      <c r="L218" s="529"/>
      <c r="M218" s="530"/>
      <c r="N218" s="540"/>
      <c r="O218" s="519">
        <v>174.56099999999998</v>
      </c>
      <c r="P218" s="519">
        <v>243.84499999999997</v>
      </c>
      <c r="Q218" s="533"/>
      <c r="R218" s="533"/>
      <c r="S218" s="519">
        <v>4355.7477581062913</v>
      </c>
      <c r="T218" s="519">
        <v>15.492000000000001</v>
      </c>
      <c r="U218" s="519">
        <v>102.111</v>
      </c>
      <c r="V218" s="519">
        <v>53.805999999999983</v>
      </c>
      <c r="W218" s="519">
        <v>319.53800000000007</v>
      </c>
      <c r="X218" s="297"/>
      <c r="Y218" s="297"/>
    </row>
    <row r="219" spans="1:25" s="325" customFormat="1" ht="35.1" customHeight="1" outlineLevel="1" x14ac:dyDescent="0.25">
      <c r="A219" s="527" t="s">
        <v>356</v>
      </c>
      <c r="B219" s="534"/>
      <c r="C219" s="119" t="s">
        <v>482</v>
      </c>
      <c r="D219" s="541">
        <v>0</v>
      </c>
      <c r="E219" s="518">
        <v>0</v>
      </c>
      <c r="F219" s="518">
        <v>0</v>
      </c>
      <c r="G219" s="541">
        <v>2.1000000000000005E-2</v>
      </c>
      <c r="H219" s="541">
        <v>0</v>
      </c>
      <c r="I219" s="517" t="s">
        <v>760</v>
      </c>
      <c r="J219" s="518">
        <f t="shared" si="6"/>
        <v>0</v>
      </c>
      <c r="K219" s="522" t="str">
        <f t="shared" si="7"/>
        <v>&gt;100 %</v>
      </c>
      <c r="L219" s="535"/>
      <c r="M219" s="536"/>
      <c r="N219" s="119">
        <v>0</v>
      </c>
      <c r="O219" s="541">
        <v>0</v>
      </c>
      <c r="P219" s="541">
        <v>5.6070000000000002</v>
      </c>
      <c r="Q219" s="329">
        <v>2008</v>
      </c>
      <c r="R219" s="329">
        <v>2016</v>
      </c>
      <c r="S219" s="541">
        <v>0</v>
      </c>
      <c r="T219" s="541">
        <v>0</v>
      </c>
      <c r="U219" s="541">
        <v>0</v>
      </c>
      <c r="V219" s="541">
        <v>0</v>
      </c>
      <c r="W219" s="541">
        <v>0</v>
      </c>
      <c r="X219" s="295">
        <v>0</v>
      </c>
      <c r="Y219" s="295">
        <v>0</v>
      </c>
    </row>
    <row r="220" spans="1:25" s="325" customFormat="1" ht="35.1" customHeight="1" outlineLevel="1" x14ac:dyDescent="0.25">
      <c r="A220" s="527" t="s">
        <v>353</v>
      </c>
      <c r="B220" s="534"/>
      <c r="C220" s="119" t="s">
        <v>384</v>
      </c>
      <c r="D220" s="541">
        <v>658.67224845133285</v>
      </c>
      <c r="E220" s="518">
        <v>1.11749604</v>
      </c>
      <c r="F220" s="518">
        <v>2.50954356</v>
      </c>
      <c r="G220" s="541">
        <v>2.2189999999999999</v>
      </c>
      <c r="H220" s="541">
        <v>0</v>
      </c>
      <c r="I220" s="517">
        <v>656.16270489133285</v>
      </c>
      <c r="J220" s="518">
        <f t="shared" si="6"/>
        <v>1.39204752</v>
      </c>
      <c r="K220" s="522">
        <f t="shared" si="7"/>
        <v>2.2456845216203183</v>
      </c>
      <c r="L220" s="535"/>
      <c r="M220" s="536"/>
      <c r="N220" s="119" t="s">
        <v>481</v>
      </c>
      <c r="O220" s="541">
        <v>50</v>
      </c>
      <c r="P220" s="541">
        <v>24.1</v>
      </c>
      <c r="Q220" s="329">
        <v>2008</v>
      </c>
      <c r="R220" s="329">
        <v>2024</v>
      </c>
      <c r="S220" s="541">
        <v>1072.1917998539416</v>
      </c>
      <c r="T220" s="541">
        <v>0</v>
      </c>
      <c r="U220" s="541">
        <v>0</v>
      </c>
      <c r="V220" s="541">
        <v>0</v>
      </c>
      <c r="W220" s="541">
        <v>0</v>
      </c>
      <c r="X220" s="295">
        <v>0</v>
      </c>
      <c r="Y220" s="295">
        <v>0</v>
      </c>
    </row>
    <row r="221" spans="1:25" s="325" customFormat="1" ht="35.1" customHeight="1" outlineLevel="1" x14ac:dyDescent="0.25">
      <c r="A221" s="527" t="s">
        <v>353</v>
      </c>
      <c r="B221" s="534"/>
      <c r="C221" s="119" t="s">
        <v>484</v>
      </c>
      <c r="D221" s="541">
        <v>0</v>
      </c>
      <c r="E221" s="518">
        <v>3.2165159999999998E-2</v>
      </c>
      <c r="F221" s="518">
        <v>5.5558259999999998E-2</v>
      </c>
      <c r="G221" s="541">
        <v>5.6000000000000001E-2</v>
      </c>
      <c r="H221" s="541">
        <v>0</v>
      </c>
      <c r="I221" s="517" t="s">
        <v>760</v>
      </c>
      <c r="J221" s="518">
        <f t="shared" si="6"/>
        <v>2.33931E-2</v>
      </c>
      <c r="K221" s="522">
        <f t="shared" si="7"/>
        <v>1.7272806975000281</v>
      </c>
      <c r="L221" s="535"/>
      <c r="M221" s="536"/>
      <c r="N221" s="119" t="s">
        <v>481</v>
      </c>
      <c r="O221" s="541">
        <v>0</v>
      </c>
      <c r="P221" s="541">
        <v>0</v>
      </c>
      <c r="Q221" s="329">
        <v>2015</v>
      </c>
      <c r="R221" s="329">
        <v>2024</v>
      </c>
      <c r="S221" s="541">
        <v>569.80312000000004</v>
      </c>
      <c r="T221" s="541">
        <v>0</v>
      </c>
      <c r="U221" s="541">
        <v>0</v>
      </c>
      <c r="V221" s="541">
        <v>0</v>
      </c>
      <c r="W221" s="541">
        <v>0</v>
      </c>
      <c r="X221" s="295">
        <v>0</v>
      </c>
      <c r="Y221" s="295">
        <v>0</v>
      </c>
    </row>
    <row r="222" spans="1:25" s="325" customFormat="1" ht="35.1" customHeight="1" outlineLevel="1" x14ac:dyDescent="0.25">
      <c r="A222" s="527" t="s">
        <v>356</v>
      </c>
      <c r="B222" s="534"/>
      <c r="C222" s="119" t="s">
        <v>485</v>
      </c>
      <c r="D222" s="541">
        <v>673.04200000000003</v>
      </c>
      <c r="E222" s="518">
        <v>3.5588799999999994</v>
      </c>
      <c r="F222" s="518">
        <v>0</v>
      </c>
      <c r="G222" s="541">
        <v>3.0840000000000001</v>
      </c>
      <c r="H222" s="541">
        <v>0</v>
      </c>
      <c r="I222" s="517">
        <v>673.04200000000003</v>
      </c>
      <c r="J222" s="518">
        <f t="shared" si="6"/>
        <v>-3.5588799999999994</v>
      </c>
      <c r="K222" s="522">
        <f t="shared" si="7"/>
        <v>0</v>
      </c>
      <c r="L222" s="535"/>
      <c r="M222" s="536"/>
      <c r="N222" s="119" t="s">
        <v>882</v>
      </c>
      <c r="O222" s="541">
        <v>0</v>
      </c>
      <c r="P222" s="541">
        <v>0</v>
      </c>
      <c r="Q222" s="329">
        <v>2015</v>
      </c>
      <c r="R222" s="329">
        <v>2017</v>
      </c>
      <c r="S222" s="541">
        <v>673.04200000000003</v>
      </c>
      <c r="T222" s="541">
        <v>0</v>
      </c>
      <c r="U222" s="541">
        <v>0</v>
      </c>
      <c r="V222" s="541">
        <v>0</v>
      </c>
      <c r="W222" s="541">
        <v>0</v>
      </c>
      <c r="X222" s="295">
        <v>0</v>
      </c>
      <c r="Y222" s="295">
        <v>0</v>
      </c>
    </row>
    <row r="223" spans="1:25" s="325" customFormat="1" ht="35.1" customHeight="1" outlineLevel="1" x14ac:dyDescent="0.25">
      <c r="A223" s="527" t="s">
        <v>353</v>
      </c>
      <c r="B223" s="534"/>
      <c r="C223" s="119" t="s">
        <v>486</v>
      </c>
      <c r="D223" s="541">
        <v>119.45021999999999</v>
      </c>
      <c r="E223" s="518">
        <v>8.8000000000000007</v>
      </c>
      <c r="F223" s="518">
        <v>7.3443222500000003</v>
      </c>
      <c r="G223" s="541">
        <v>1.996</v>
      </c>
      <c r="H223" s="541">
        <v>0</v>
      </c>
      <c r="I223" s="517">
        <v>112.10589774999998</v>
      </c>
      <c r="J223" s="518">
        <f t="shared" si="6"/>
        <v>-1.4556777500000004</v>
      </c>
      <c r="K223" s="522">
        <f t="shared" si="7"/>
        <v>0.83458207386363636</v>
      </c>
      <c r="L223" s="535"/>
      <c r="M223" s="536"/>
      <c r="N223" s="119" t="s">
        <v>385</v>
      </c>
      <c r="O223" s="541">
        <v>80</v>
      </c>
      <c r="P223" s="541">
        <v>55</v>
      </c>
      <c r="Q223" s="329">
        <v>2015</v>
      </c>
      <c r="R223" s="329">
        <v>2017</v>
      </c>
      <c r="S223" s="541">
        <v>1238.8802000000001</v>
      </c>
      <c r="T223" s="541">
        <v>0</v>
      </c>
      <c r="U223" s="541">
        <v>0</v>
      </c>
      <c r="V223" s="541">
        <v>0</v>
      </c>
      <c r="W223" s="541">
        <v>0</v>
      </c>
      <c r="X223" s="295">
        <v>0</v>
      </c>
      <c r="Y223" s="295">
        <v>0</v>
      </c>
    </row>
    <row r="224" spans="1:25" s="325" customFormat="1" ht="35.1" customHeight="1" outlineLevel="1" x14ac:dyDescent="0.25">
      <c r="A224" s="527" t="s">
        <v>356</v>
      </c>
      <c r="B224" s="534"/>
      <c r="C224" s="119" t="s">
        <v>557</v>
      </c>
      <c r="D224" s="541">
        <v>32.843000000000004</v>
      </c>
      <c r="E224" s="518">
        <v>5.2560817464906746</v>
      </c>
      <c r="F224" s="518">
        <v>2.8239999999999998</v>
      </c>
      <c r="G224" s="541">
        <v>11.671999999999999</v>
      </c>
      <c r="H224" s="541">
        <v>0</v>
      </c>
      <c r="I224" s="517">
        <v>30.019000000000005</v>
      </c>
      <c r="J224" s="518">
        <f t="shared" si="6"/>
        <v>-2.4320817464906748</v>
      </c>
      <c r="K224" s="522">
        <f t="shared" si="7"/>
        <v>0.53728235902828159</v>
      </c>
      <c r="L224" s="535"/>
      <c r="M224" s="536"/>
      <c r="N224" s="119" t="s">
        <v>883</v>
      </c>
      <c r="O224" s="541">
        <v>0</v>
      </c>
      <c r="P224" s="541">
        <v>9.9499999999999993</v>
      </c>
      <c r="Q224" s="329">
        <v>2013</v>
      </c>
      <c r="R224" s="329">
        <v>2015</v>
      </c>
      <c r="S224" s="541">
        <v>126.289</v>
      </c>
      <c r="T224" s="541">
        <v>0</v>
      </c>
      <c r="U224" s="541">
        <v>0</v>
      </c>
      <c r="V224" s="541">
        <v>0</v>
      </c>
      <c r="W224" s="541">
        <v>0</v>
      </c>
      <c r="X224" s="295">
        <v>0</v>
      </c>
      <c r="Y224" s="295">
        <v>0</v>
      </c>
    </row>
    <row r="225" spans="1:25" s="325" customFormat="1" ht="35.1" customHeight="1" outlineLevel="1" x14ac:dyDescent="0.25">
      <c r="A225" s="527" t="s">
        <v>356</v>
      </c>
      <c r="B225" s="534"/>
      <c r="C225" s="119" t="s">
        <v>558</v>
      </c>
      <c r="D225" s="541">
        <v>2.6989999999999998</v>
      </c>
      <c r="E225" s="518">
        <v>1.0619999999999998</v>
      </c>
      <c r="F225" s="518">
        <v>1.0620000000000001</v>
      </c>
      <c r="G225" s="541">
        <v>0</v>
      </c>
      <c r="H225" s="541">
        <v>0</v>
      </c>
      <c r="I225" s="517">
        <v>1.6369999999999998</v>
      </c>
      <c r="J225" s="518">
        <f t="shared" si="6"/>
        <v>0</v>
      </c>
      <c r="K225" s="522">
        <f t="shared" si="7"/>
        <v>1.0000000000000002</v>
      </c>
      <c r="L225" s="535"/>
      <c r="M225" s="536"/>
      <c r="N225" s="119">
        <v>0</v>
      </c>
      <c r="O225" s="541">
        <v>0</v>
      </c>
      <c r="P225" s="541">
        <v>0</v>
      </c>
      <c r="Q225" s="329">
        <v>2013</v>
      </c>
      <c r="R225" s="329">
        <v>2017</v>
      </c>
      <c r="S225" s="541">
        <v>16.63349771</v>
      </c>
      <c r="T225" s="541">
        <v>0</v>
      </c>
      <c r="U225" s="541">
        <v>0</v>
      </c>
      <c r="V225" s="541">
        <v>0</v>
      </c>
      <c r="W225" s="541">
        <v>0</v>
      </c>
      <c r="X225" s="295">
        <v>0</v>
      </c>
      <c r="Y225" s="295">
        <v>0</v>
      </c>
    </row>
    <row r="226" spans="1:25" s="325" customFormat="1" ht="35.1" customHeight="1" outlineLevel="1" x14ac:dyDescent="0.25">
      <c r="A226" s="527" t="s">
        <v>353</v>
      </c>
      <c r="B226" s="534"/>
      <c r="C226" s="119" t="s">
        <v>559</v>
      </c>
      <c r="D226" s="541">
        <v>16.565650277356671</v>
      </c>
      <c r="E226" s="518">
        <v>0.49580000000000002</v>
      </c>
      <c r="F226" s="518">
        <v>0.49580000000000002</v>
      </c>
      <c r="G226" s="541">
        <v>0</v>
      </c>
      <c r="H226" s="541">
        <v>0</v>
      </c>
      <c r="I226" s="517">
        <v>16.069850277356672</v>
      </c>
      <c r="J226" s="518">
        <f t="shared" si="6"/>
        <v>0</v>
      </c>
      <c r="K226" s="522">
        <f t="shared" si="7"/>
        <v>1</v>
      </c>
      <c r="L226" s="535"/>
      <c r="M226" s="536"/>
      <c r="N226" s="119">
        <v>0</v>
      </c>
      <c r="O226" s="541">
        <v>0</v>
      </c>
      <c r="P226" s="541">
        <v>0</v>
      </c>
      <c r="Q226" s="329">
        <v>2013</v>
      </c>
      <c r="R226" s="329">
        <v>2015</v>
      </c>
      <c r="S226" s="541">
        <v>19.440980111844517</v>
      </c>
      <c r="T226" s="541">
        <v>0</v>
      </c>
      <c r="U226" s="541">
        <v>0</v>
      </c>
      <c r="V226" s="541">
        <v>0</v>
      </c>
      <c r="W226" s="541">
        <v>0</v>
      </c>
      <c r="X226" s="295">
        <v>0</v>
      </c>
      <c r="Y226" s="295">
        <v>0</v>
      </c>
    </row>
    <row r="227" spans="1:25" s="325" customFormat="1" ht="35.1" customHeight="1" outlineLevel="1" x14ac:dyDescent="0.25">
      <c r="A227" s="527" t="s">
        <v>353</v>
      </c>
      <c r="B227" s="534"/>
      <c r="C227" s="119" t="s">
        <v>560</v>
      </c>
      <c r="D227" s="541">
        <v>9.2201079852285055</v>
      </c>
      <c r="E227" s="518">
        <v>0</v>
      </c>
      <c r="F227" s="518">
        <v>6.7058775300000004</v>
      </c>
      <c r="G227" s="541">
        <v>3.149</v>
      </c>
      <c r="H227" s="541">
        <v>3.149</v>
      </c>
      <c r="I227" s="517">
        <v>2.5142304552285051</v>
      </c>
      <c r="J227" s="518">
        <f t="shared" si="6"/>
        <v>6.7058775300000004</v>
      </c>
      <c r="K227" s="522" t="str">
        <f t="shared" si="7"/>
        <v>&gt;100 %</v>
      </c>
      <c r="L227" s="535"/>
      <c r="M227" s="536"/>
      <c r="N227" s="119" t="s">
        <v>463</v>
      </c>
      <c r="O227" s="541">
        <v>0</v>
      </c>
      <c r="P227" s="541">
        <v>0</v>
      </c>
      <c r="Q227" s="329">
        <v>2014</v>
      </c>
      <c r="R227" s="329">
        <v>2015</v>
      </c>
      <c r="S227" s="541">
        <v>9.3003526910698469</v>
      </c>
      <c r="T227" s="541">
        <v>0</v>
      </c>
      <c r="U227" s="541">
        <v>0</v>
      </c>
      <c r="V227" s="541">
        <v>0</v>
      </c>
      <c r="W227" s="541">
        <v>0</v>
      </c>
      <c r="X227" s="295" t="s">
        <v>540</v>
      </c>
      <c r="Y227" s="295" t="s">
        <v>540</v>
      </c>
    </row>
    <row r="228" spans="1:25" s="325" customFormat="1" ht="35.1" customHeight="1" outlineLevel="1" x14ac:dyDescent="0.25">
      <c r="A228" s="527" t="s">
        <v>353</v>
      </c>
      <c r="B228" s="534"/>
      <c r="C228" s="119" t="s">
        <v>561</v>
      </c>
      <c r="D228" s="541">
        <v>4.13</v>
      </c>
      <c r="E228" s="518">
        <v>0</v>
      </c>
      <c r="F228" s="518">
        <v>0</v>
      </c>
      <c r="G228" s="541">
        <v>3.359</v>
      </c>
      <c r="H228" s="541">
        <v>0</v>
      </c>
      <c r="I228" s="517">
        <v>4.13</v>
      </c>
      <c r="J228" s="518">
        <f t="shared" si="6"/>
        <v>0</v>
      </c>
      <c r="K228" s="522" t="str">
        <f t="shared" si="7"/>
        <v>&gt;100 %</v>
      </c>
      <c r="L228" s="535"/>
      <c r="M228" s="536"/>
      <c r="N228" s="119">
        <v>0</v>
      </c>
      <c r="O228" s="541">
        <v>0</v>
      </c>
      <c r="P228" s="541">
        <v>2.2999999999999998</v>
      </c>
      <c r="Q228" s="329">
        <v>2015</v>
      </c>
      <c r="R228" s="329">
        <v>2016</v>
      </c>
      <c r="S228" s="541">
        <v>4.13</v>
      </c>
      <c r="T228" s="541">
        <v>0</v>
      </c>
      <c r="U228" s="541">
        <v>0</v>
      </c>
      <c r="V228" s="541">
        <v>0</v>
      </c>
      <c r="W228" s="541">
        <v>0</v>
      </c>
      <c r="X228" s="295">
        <v>0</v>
      </c>
      <c r="Y228" s="295">
        <v>0</v>
      </c>
    </row>
    <row r="229" spans="1:25" s="325" customFormat="1" ht="35.1" customHeight="1" outlineLevel="1" x14ac:dyDescent="0.25">
      <c r="A229" s="527" t="s">
        <v>355</v>
      </c>
      <c r="B229" s="534"/>
      <c r="C229" s="119" t="s">
        <v>479</v>
      </c>
      <c r="D229" s="541">
        <v>0</v>
      </c>
      <c r="E229" s="518">
        <v>0</v>
      </c>
      <c r="F229" s="518">
        <v>1.876239E-2</v>
      </c>
      <c r="G229" s="541">
        <v>4.5293349999999996E-2</v>
      </c>
      <c r="H229" s="541">
        <v>0</v>
      </c>
      <c r="I229" s="517" t="s">
        <v>760</v>
      </c>
      <c r="J229" s="518">
        <f t="shared" si="6"/>
        <v>1.876239E-2</v>
      </c>
      <c r="K229" s="522" t="str">
        <f t="shared" si="7"/>
        <v>&gt;100 %</v>
      </c>
      <c r="L229" s="535"/>
      <c r="M229" s="536"/>
      <c r="N229" s="119" t="s">
        <v>481</v>
      </c>
      <c r="O229" s="541">
        <v>0</v>
      </c>
      <c r="P229" s="541">
        <v>0</v>
      </c>
      <c r="Q229" s="329">
        <v>2010</v>
      </c>
      <c r="R229" s="329">
        <v>2024</v>
      </c>
      <c r="S229" s="541">
        <v>0</v>
      </c>
      <c r="T229" s="541">
        <v>0</v>
      </c>
      <c r="U229" s="541">
        <v>0</v>
      </c>
      <c r="V229" s="541">
        <v>0</v>
      </c>
      <c r="W229" s="541">
        <v>0</v>
      </c>
      <c r="X229" s="295">
        <v>0</v>
      </c>
      <c r="Y229" s="295">
        <v>0</v>
      </c>
    </row>
    <row r="230" spans="1:25" s="325" customFormat="1" ht="35.1" customHeight="1" outlineLevel="1" x14ac:dyDescent="0.25">
      <c r="A230" s="527" t="s">
        <v>353</v>
      </c>
      <c r="B230" s="534"/>
      <c r="C230" s="119" t="s">
        <v>805</v>
      </c>
      <c r="D230" s="541">
        <v>305.74979999999994</v>
      </c>
      <c r="E230" s="518">
        <v>32.161149999999999</v>
      </c>
      <c r="F230" s="518">
        <v>303.65860333000001</v>
      </c>
      <c r="G230" s="541">
        <v>291.41299999999995</v>
      </c>
      <c r="H230" s="541">
        <v>293.42700000000002</v>
      </c>
      <c r="I230" s="517">
        <v>2.0911966699999311</v>
      </c>
      <c r="J230" s="518">
        <f t="shared" si="6"/>
        <v>271.49745332999998</v>
      </c>
      <c r="K230" s="522">
        <f t="shared" si="7"/>
        <v>9.4417831243596702</v>
      </c>
      <c r="L230" s="535"/>
      <c r="M230" s="536"/>
      <c r="N230" s="119" t="s">
        <v>463</v>
      </c>
      <c r="O230" s="541">
        <v>20</v>
      </c>
      <c r="P230" s="541">
        <v>0</v>
      </c>
      <c r="Q230" s="329">
        <v>2015</v>
      </c>
      <c r="R230" s="329">
        <v>2017</v>
      </c>
      <c r="S230" s="541">
        <v>308.11599999999999</v>
      </c>
      <c r="T230" s="541">
        <v>0</v>
      </c>
      <c r="U230" s="541">
        <v>0</v>
      </c>
      <c r="V230" s="541">
        <v>20</v>
      </c>
      <c r="W230" s="541">
        <v>4.0739999999999998</v>
      </c>
      <c r="X230" s="295" t="s">
        <v>563</v>
      </c>
      <c r="Y230" s="295" t="s">
        <v>563</v>
      </c>
    </row>
    <row r="231" spans="1:25" s="325" customFormat="1" ht="35.1" customHeight="1" outlineLevel="1" x14ac:dyDescent="0.25">
      <c r="A231" s="527" t="s">
        <v>355</v>
      </c>
      <c r="B231" s="534"/>
      <c r="C231" s="119" t="s">
        <v>565</v>
      </c>
      <c r="D231" s="541">
        <v>0</v>
      </c>
      <c r="E231" s="518">
        <v>0</v>
      </c>
      <c r="F231" s="518">
        <v>0</v>
      </c>
      <c r="G231" s="541">
        <v>8.1850260000000008E-2</v>
      </c>
      <c r="H231" s="541">
        <v>0</v>
      </c>
      <c r="I231" s="517" t="s">
        <v>760</v>
      </c>
      <c r="J231" s="518">
        <f t="shared" si="6"/>
        <v>0</v>
      </c>
      <c r="K231" s="522" t="str">
        <f t="shared" si="7"/>
        <v>&gt;100 %</v>
      </c>
      <c r="L231" s="535"/>
      <c r="M231" s="536"/>
      <c r="N231" s="119">
        <v>0</v>
      </c>
      <c r="O231" s="541">
        <v>0</v>
      </c>
      <c r="P231" s="541">
        <v>0</v>
      </c>
      <c r="Q231" s="329">
        <v>2012</v>
      </c>
      <c r="R231" s="329">
        <v>2015</v>
      </c>
      <c r="S231" s="541">
        <v>0</v>
      </c>
      <c r="T231" s="541">
        <v>0</v>
      </c>
      <c r="U231" s="541">
        <v>0</v>
      </c>
      <c r="V231" s="541">
        <v>0</v>
      </c>
      <c r="W231" s="541">
        <v>0</v>
      </c>
      <c r="X231" s="295">
        <v>0</v>
      </c>
      <c r="Y231" s="295">
        <v>0</v>
      </c>
    </row>
    <row r="232" spans="1:25" s="325" customFormat="1" ht="35.1" customHeight="1" outlineLevel="1" x14ac:dyDescent="0.25">
      <c r="A232" s="527" t="s">
        <v>355</v>
      </c>
      <c r="B232" s="534"/>
      <c r="C232" s="119" t="s">
        <v>566</v>
      </c>
      <c r="D232" s="541">
        <v>0</v>
      </c>
      <c r="E232" s="518">
        <v>0</v>
      </c>
      <c r="F232" s="518">
        <v>0</v>
      </c>
      <c r="G232" s="541">
        <v>28.81355932</v>
      </c>
      <c r="H232" s="541">
        <v>0</v>
      </c>
      <c r="I232" s="517" t="s">
        <v>760</v>
      </c>
      <c r="J232" s="518">
        <f t="shared" si="6"/>
        <v>0</v>
      </c>
      <c r="K232" s="522" t="str">
        <f t="shared" si="7"/>
        <v>&gt;100 %</v>
      </c>
      <c r="L232" s="535"/>
      <c r="M232" s="536"/>
      <c r="N232" s="119">
        <v>0</v>
      </c>
      <c r="O232" s="541">
        <v>0</v>
      </c>
      <c r="P232" s="541">
        <v>21.740000000000002</v>
      </c>
      <c r="Q232" s="329">
        <v>2015</v>
      </c>
      <c r="R232" s="329">
        <v>2016</v>
      </c>
      <c r="S232" s="541">
        <v>0</v>
      </c>
      <c r="T232" s="541">
        <v>0</v>
      </c>
      <c r="U232" s="541">
        <v>0</v>
      </c>
      <c r="V232" s="541">
        <v>0</v>
      </c>
      <c r="W232" s="541">
        <v>0</v>
      </c>
      <c r="X232" s="295">
        <v>0</v>
      </c>
      <c r="Y232" s="295">
        <v>0</v>
      </c>
    </row>
    <row r="233" spans="1:25" s="325" customFormat="1" ht="35.1" customHeight="1" outlineLevel="1" x14ac:dyDescent="0.25">
      <c r="A233" s="527" t="s">
        <v>355</v>
      </c>
      <c r="B233" s="534"/>
      <c r="C233" s="119" t="s">
        <v>806</v>
      </c>
      <c r="D233" s="541">
        <v>0</v>
      </c>
      <c r="E233" s="518">
        <v>0</v>
      </c>
      <c r="F233" s="518">
        <v>0</v>
      </c>
      <c r="G233" s="541">
        <v>1.9585680299999999</v>
      </c>
      <c r="H233" s="541">
        <v>0</v>
      </c>
      <c r="I233" s="517" t="s">
        <v>760</v>
      </c>
      <c r="J233" s="518">
        <f t="shared" si="6"/>
        <v>0</v>
      </c>
      <c r="K233" s="522" t="str">
        <f t="shared" si="7"/>
        <v>&gt;100 %</v>
      </c>
      <c r="L233" s="535"/>
      <c r="M233" s="536"/>
      <c r="N233" s="119">
        <v>0</v>
      </c>
      <c r="O233" s="541">
        <v>0</v>
      </c>
      <c r="P233" s="541">
        <v>0</v>
      </c>
      <c r="Q233" s="329">
        <v>2015</v>
      </c>
      <c r="R233" s="329">
        <v>2016</v>
      </c>
      <c r="S233" s="541">
        <v>0</v>
      </c>
      <c r="T233" s="541">
        <v>0</v>
      </c>
      <c r="U233" s="541">
        <v>0</v>
      </c>
      <c r="V233" s="541">
        <v>0</v>
      </c>
      <c r="W233" s="541">
        <v>0</v>
      </c>
      <c r="X233" s="295">
        <v>0</v>
      </c>
      <c r="Y233" s="295">
        <v>0</v>
      </c>
    </row>
    <row r="234" spans="1:25" s="325" customFormat="1" ht="35.1" customHeight="1" outlineLevel="1" x14ac:dyDescent="0.25">
      <c r="A234" s="527" t="s">
        <v>356</v>
      </c>
      <c r="B234" s="534"/>
      <c r="C234" s="119" t="s">
        <v>913</v>
      </c>
      <c r="D234" s="541">
        <v>0</v>
      </c>
      <c r="E234" s="518">
        <v>0</v>
      </c>
      <c r="F234" s="518">
        <v>0</v>
      </c>
      <c r="G234" s="541">
        <v>5.0000000000000001E-3</v>
      </c>
      <c r="H234" s="541">
        <v>0</v>
      </c>
      <c r="I234" s="517" t="s">
        <v>760</v>
      </c>
      <c r="J234" s="518">
        <f t="shared" si="6"/>
        <v>0</v>
      </c>
      <c r="K234" s="522" t="str">
        <f t="shared" si="7"/>
        <v>&gt;100 %</v>
      </c>
      <c r="L234" s="535"/>
      <c r="M234" s="536"/>
      <c r="N234" s="119">
        <v>0</v>
      </c>
      <c r="O234" s="541">
        <v>0</v>
      </c>
      <c r="P234" s="541">
        <v>0</v>
      </c>
      <c r="Q234" s="329">
        <v>2015</v>
      </c>
      <c r="R234" s="329">
        <v>2015</v>
      </c>
      <c r="S234" s="541">
        <v>0</v>
      </c>
      <c r="T234" s="541">
        <v>0</v>
      </c>
      <c r="U234" s="541">
        <v>0</v>
      </c>
      <c r="V234" s="541">
        <v>0</v>
      </c>
      <c r="W234" s="541">
        <v>0</v>
      </c>
      <c r="X234" s="295">
        <v>0</v>
      </c>
      <c r="Y234" s="295">
        <v>0</v>
      </c>
    </row>
    <row r="235" spans="1:25" s="325" customFormat="1" ht="35.1" customHeight="1" outlineLevel="1" x14ac:dyDescent="0.25">
      <c r="A235" s="527" t="s">
        <v>355</v>
      </c>
      <c r="B235" s="534"/>
      <c r="C235" s="119" t="s">
        <v>567</v>
      </c>
      <c r="D235" s="541">
        <v>0</v>
      </c>
      <c r="E235" s="518">
        <v>0</v>
      </c>
      <c r="F235" s="518">
        <v>75.719930553349599</v>
      </c>
      <c r="G235" s="541">
        <v>67.812949500000002</v>
      </c>
      <c r="H235" s="541">
        <v>67.812949500000002</v>
      </c>
      <c r="I235" s="517" t="s">
        <v>760</v>
      </c>
      <c r="J235" s="518">
        <f t="shared" si="6"/>
        <v>75.719930553349599</v>
      </c>
      <c r="K235" s="522" t="str">
        <f t="shared" si="7"/>
        <v>&gt;100 %</v>
      </c>
      <c r="L235" s="535"/>
      <c r="M235" s="536"/>
      <c r="N235" s="119" t="s">
        <v>393</v>
      </c>
      <c r="O235" s="541">
        <v>0</v>
      </c>
      <c r="P235" s="541">
        <v>20</v>
      </c>
      <c r="Q235" s="329">
        <v>2015</v>
      </c>
      <c r="R235" s="329">
        <v>2016</v>
      </c>
      <c r="S235" s="541">
        <v>0</v>
      </c>
      <c r="T235" s="541">
        <v>0</v>
      </c>
      <c r="U235" s="541">
        <v>0</v>
      </c>
      <c r="V235" s="541">
        <v>0</v>
      </c>
      <c r="W235" s="541">
        <v>28.863</v>
      </c>
      <c r="X235" s="295" t="s">
        <v>722</v>
      </c>
      <c r="Y235" s="295" t="s">
        <v>722</v>
      </c>
    </row>
    <row r="236" spans="1:25" s="325" customFormat="1" ht="35.1" customHeight="1" outlineLevel="1" x14ac:dyDescent="0.25">
      <c r="A236" s="527" t="s">
        <v>355</v>
      </c>
      <c r="B236" s="534"/>
      <c r="C236" s="119" t="s">
        <v>568</v>
      </c>
      <c r="D236" s="541">
        <v>0</v>
      </c>
      <c r="E236" s="518">
        <v>0</v>
      </c>
      <c r="F236" s="518">
        <v>0</v>
      </c>
      <c r="G236" s="541">
        <v>3.8727642599999994</v>
      </c>
      <c r="H236" s="541">
        <v>3.8727642599999998</v>
      </c>
      <c r="I236" s="517" t="s">
        <v>760</v>
      </c>
      <c r="J236" s="518">
        <f t="shared" si="6"/>
        <v>0</v>
      </c>
      <c r="K236" s="522" t="str">
        <f t="shared" si="7"/>
        <v>&gt;100 %</v>
      </c>
      <c r="L236" s="535"/>
      <c r="M236" s="536"/>
      <c r="N236" s="119">
        <v>0</v>
      </c>
      <c r="O236" s="541">
        <v>0</v>
      </c>
      <c r="P236" s="541">
        <v>0</v>
      </c>
      <c r="Q236" s="329">
        <v>2015</v>
      </c>
      <c r="R236" s="329">
        <v>2015</v>
      </c>
      <c r="S236" s="541">
        <v>0</v>
      </c>
      <c r="T236" s="541">
        <v>0</v>
      </c>
      <c r="U236" s="541">
        <v>0</v>
      </c>
      <c r="V236" s="541">
        <v>0</v>
      </c>
      <c r="W236" s="541">
        <v>0.93600000000000005</v>
      </c>
      <c r="X236" s="295" t="s">
        <v>722</v>
      </c>
      <c r="Y236" s="295" t="s">
        <v>722</v>
      </c>
    </row>
    <row r="237" spans="1:25" s="325" customFormat="1" ht="35.1" customHeight="1" outlineLevel="1" x14ac:dyDescent="0.25">
      <c r="A237" s="527" t="s">
        <v>355</v>
      </c>
      <c r="B237" s="534"/>
      <c r="C237" s="119" t="s">
        <v>807</v>
      </c>
      <c r="D237" s="541">
        <v>0</v>
      </c>
      <c r="E237" s="518">
        <v>0</v>
      </c>
      <c r="F237" s="518">
        <v>0</v>
      </c>
      <c r="G237" s="541">
        <v>2.37317877</v>
      </c>
      <c r="H237" s="541">
        <v>2.37317877</v>
      </c>
      <c r="I237" s="517" t="s">
        <v>760</v>
      </c>
      <c r="J237" s="518">
        <f t="shared" si="6"/>
        <v>0</v>
      </c>
      <c r="K237" s="522" t="str">
        <f t="shared" si="7"/>
        <v>&gt;100 %</v>
      </c>
      <c r="L237" s="535"/>
      <c r="M237" s="536"/>
      <c r="N237" s="119">
        <v>0</v>
      </c>
      <c r="O237" s="541">
        <v>0</v>
      </c>
      <c r="P237" s="541">
        <v>0</v>
      </c>
      <c r="Q237" s="329">
        <v>2015</v>
      </c>
      <c r="R237" s="329">
        <v>2015</v>
      </c>
      <c r="S237" s="541">
        <v>0</v>
      </c>
      <c r="T237" s="541">
        <v>0</v>
      </c>
      <c r="U237" s="541">
        <v>0</v>
      </c>
      <c r="V237" s="541">
        <v>0</v>
      </c>
      <c r="W237" s="541">
        <v>8.6999999999999994E-2</v>
      </c>
      <c r="X237" s="295" t="s">
        <v>722</v>
      </c>
      <c r="Y237" s="295" t="s">
        <v>722</v>
      </c>
    </row>
    <row r="238" spans="1:25" s="325" customFormat="1" ht="35.1" customHeight="1" outlineLevel="1" x14ac:dyDescent="0.25">
      <c r="A238" s="527" t="s">
        <v>355</v>
      </c>
      <c r="B238" s="534"/>
      <c r="C238" s="119" t="s">
        <v>723</v>
      </c>
      <c r="D238" s="541">
        <v>0</v>
      </c>
      <c r="E238" s="518">
        <v>0</v>
      </c>
      <c r="F238" s="518">
        <v>3.4196760500000001</v>
      </c>
      <c r="G238" s="541">
        <v>0</v>
      </c>
      <c r="H238" s="541">
        <v>0</v>
      </c>
      <c r="I238" s="517" t="s">
        <v>760</v>
      </c>
      <c r="J238" s="518">
        <f t="shared" si="6"/>
        <v>3.4196760500000001</v>
      </c>
      <c r="K238" s="522" t="str">
        <f t="shared" si="7"/>
        <v>&gt;100 %</v>
      </c>
      <c r="L238" s="535"/>
      <c r="M238" s="536"/>
      <c r="N238" s="119" t="s">
        <v>393</v>
      </c>
      <c r="O238" s="541">
        <v>0</v>
      </c>
      <c r="P238" s="541">
        <v>0</v>
      </c>
      <c r="Q238" s="329">
        <v>2014</v>
      </c>
      <c r="R238" s="329">
        <v>2014</v>
      </c>
      <c r="S238" s="541">
        <v>0</v>
      </c>
      <c r="T238" s="541">
        <v>0</v>
      </c>
      <c r="U238" s="541">
        <v>0</v>
      </c>
      <c r="V238" s="541">
        <v>0</v>
      </c>
      <c r="W238" s="541">
        <v>0</v>
      </c>
      <c r="X238" s="295">
        <v>0</v>
      </c>
      <c r="Y238" s="295">
        <v>0</v>
      </c>
    </row>
    <row r="239" spans="1:25" s="325" customFormat="1" ht="35.1" customHeight="1" outlineLevel="1" x14ac:dyDescent="0.25">
      <c r="A239" s="527" t="s">
        <v>355</v>
      </c>
      <c r="B239" s="534"/>
      <c r="C239" s="119" t="s">
        <v>725</v>
      </c>
      <c r="D239" s="541">
        <v>0</v>
      </c>
      <c r="E239" s="518">
        <v>0</v>
      </c>
      <c r="F239" s="518">
        <v>0.78749921000000001</v>
      </c>
      <c r="G239" s="541">
        <v>19.676393699999998</v>
      </c>
      <c r="H239" s="541">
        <v>19.676393699999998</v>
      </c>
      <c r="I239" s="517" t="s">
        <v>760</v>
      </c>
      <c r="J239" s="518">
        <f t="shared" si="6"/>
        <v>0.78749921000000001</v>
      </c>
      <c r="K239" s="522" t="str">
        <f t="shared" si="7"/>
        <v>&gt;100 %</v>
      </c>
      <c r="L239" s="535"/>
      <c r="M239" s="536"/>
      <c r="N239" s="119" t="s">
        <v>393</v>
      </c>
      <c r="O239" s="541">
        <v>0</v>
      </c>
      <c r="P239" s="541">
        <v>0</v>
      </c>
      <c r="Q239" s="329">
        <v>2015</v>
      </c>
      <c r="R239" s="329">
        <v>2015</v>
      </c>
      <c r="S239" s="541">
        <v>0</v>
      </c>
      <c r="T239" s="541">
        <v>0</v>
      </c>
      <c r="U239" s="541">
        <v>0</v>
      </c>
      <c r="V239" s="541">
        <v>5</v>
      </c>
      <c r="W239" s="541">
        <v>1.8</v>
      </c>
      <c r="X239" s="295" t="s">
        <v>722</v>
      </c>
      <c r="Y239" s="295" t="s">
        <v>722</v>
      </c>
    </row>
    <row r="240" spans="1:25" s="325" customFormat="1" ht="35.1" customHeight="1" outlineLevel="1" x14ac:dyDescent="0.25">
      <c r="A240" s="527" t="s">
        <v>355</v>
      </c>
      <c r="B240" s="534"/>
      <c r="C240" s="119" t="s">
        <v>808</v>
      </c>
      <c r="D240" s="541">
        <v>0</v>
      </c>
      <c r="E240" s="518">
        <v>0</v>
      </c>
      <c r="F240" s="518">
        <v>0</v>
      </c>
      <c r="G240" s="541">
        <v>0.69521820999999995</v>
      </c>
      <c r="H240" s="541">
        <v>0.69521820999999995</v>
      </c>
      <c r="I240" s="517" t="s">
        <v>760</v>
      </c>
      <c r="J240" s="518">
        <f t="shared" si="6"/>
        <v>0</v>
      </c>
      <c r="K240" s="522" t="str">
        <f t="shared" si="7"/>
        <v>&gt;100 %</v>
      </c>
      <c r="L240" s="535"/>
      <c r="M240" s="536"/>
      <c r="N240" s="119">
        <v>0</v>
      </c>
      <c r="O240" s="541">
        <v>0</v>
      </c>
      <c r="P240" s="541">
        <v>0</v>
      </c>
      <c r="Q240" s="329">
        <v>2015</v>
      </c>
      <c r="R240" s="329">
        <v>2015</v>
      </c>
      <c r="S240" s="541">
        <v>0</v>
      </c>
      <c r="T240" s="541">
        <v>0</v>
      </c>
      <c r="U240" s="541">
        <v>0</v>
      </c>
      <c r="V240" s="541">
        <v>0</v>
      </c>
      <c r="W240" s="541">
        <v>0</v>
      </c>
      <c r="X240" s="295" t="s">
        <v>722</v>
      </c>
      <c r="Y240" s="295" t="s">
        <v>722</v>
      </c>
    </row>
    <row r="241" spans="1:25" s="325" customFormat="1" ht="35.1" customHeight="1" outlineLevel="1" x14ac:dyDescent="0.25">
      <c r="A241" s="527" t="s">
        <v>355</v>
      </c>
      <c r="B241" s="534"/>
      <c r="C241" s="119" t="s">
        <v>914</v>
      </c>
      <c r="D241" s="541">
        <v>0</v>
      </c>
      <c r="E241" s="518">
        <v>0</v>
      </c>
      <c r="F241" s="518">
        <v>0</v>
      </c>
      <c r="G241" s="541">
        <v>5.456623E-2</v>
      </c>
      <c r="H241" s="541">
        <v>0</v>
      </c>
      <c r="I241" s="517" t="s">
        <v>760</v>
      </c>
      <c r="J241" s="518">
        <f t="shared" si="6"/>
        <v>0</v>
      </c>
      <c r="K241" s="522" t="str">
        <f t="shared" si="7"/>
        <v>&gt;100 %</v>
      </c>
      <c r="L241" s="535"/>
      <c r="M241" s="536"/>
      <c r="N241" s="119">
        <v>0</v>
      </c>
      <c r="O241" s="541">
        <v>0</v>
      </c>
      <c r="P241" s="541">
        <v>0</v>
      </c>
      <c r="Q241" s="329">
        <v>2015</v>
      </c>
      <c r="R241" s="329">
        <v>2016</v>
      </c>
      <c r="S241" s="541">
        <v>0</v>
      </c>
      <c r="T241" s="541">
        <v>0</v>
      </c>
      <c r="U241" s="541">
        <v>0</v>
      </c>
      <c r="V241" s="541">
        <v>0</v>
      </c>
      <c r="W241" s="541">
        <v>0</v>
      </c>
      <c r="X241" s="295">
        <v>0</v>
      </c>
      <c r="Y241" s="295">
        <v>0</v>
      </c>
    </row>
    <row r="242" spans="1:25" s="325" customFormat="1" ht="35.1" customHeight="1" outlineLevel="1" x14ac:dyDescent="0.25">
      <c r="A242" s="527" t="s">
        <v>353</v>
      </c>
      <c r="B242" s="534"/>
      <c r="C242" s="119" t="s">
        <v>726</v>
      </c>
      <c r="D242" s="541">
        <v>0</v>
      </c>
      <c r="E242" s="518">
        <v>0</v>
      </c>
      <c r="F242" s="518">
        <v>3.8771181100000001</v>
      </c>
      <c r="G242" s="541">
        <v>1.0680000000000001</v>
      </c>
      <c r="H242" s="541">
        <v>0</v>
      </c>
      <c r="I242" s="517" t="s">
        <v>760</v>
      </c>
      <c r="J242" s="518">
        <f t="shared" si="6"/>
        <v>3.8771181100000001</v>
      </c>
      <c r="K242" s="522" t="str">
        <f t="shared" si="7"/>
        <v>&gt;100 %</v>
      </c>
      <c r="L242" s="535"/>
      <c r="M242" s="536"/>
      <c r="N242" s="119" t="s">
        <v>393</v>
      </c>
      <c r="O242" s="541">
        <v>0</v>
      </c>
      <c r="P242" s="541">
        <v>0</v>
      </c>
      <c r="Q242" s="329">
        <v>2015</v>
      </c>
      <c r="R242" s="329">
        <v>2015</v>
      </c>
      <c r="S242" s="541">
        <v>0</v>
      </c>
      <c r="T242" s="541">
        <v>0</v>
      </c>
      <c r="U242" s="541">
        <v>0</v>
      </c>
      <c r="V242" s="541">
        <v>0</v>
      </c>
      <c r="W242" s="541">
        <v>0</v>
      </c>
      <c r="X242" s="295">
        <v>0</v>
      </c>
      <c r="Y242" s="295">
        <v>0</v>
      </c>
    </row>
    <row r="243" spans="1:25" s="325" customFormat="1" ht="35.1" customHeight="1" outlineLevel="1" x14ac:dyDescent="0.25">
      <c r="A243" s="527" t="s">
        <v>355</v>
      </c>
      <c r="B243" s="534"/>
      <c r="C243" s="119" t="s">
        <v>727</v>
      </c>
      <c r="D243" s="541">
        <v>0</v>
      </c>
      <c r="E243" s="518">
        <v>0</v>
      </c>
      <c r="F243" s="518">
        <v>0.95092105999999998</v>
      </c>
      <c r="G243" s="541">
        <v>0</v>
      </c>
      <c r="H243" s="541">
        <v>0</v>
      </c>
      <c r="I243" s="517" t="s">
        <v>760</v>
      </c>
      <c r="J243" s="518">
        <f t="shared" si="6"/>
        <v>0.95092105999999998</v>
      </c>
      <c r="K243" s="522" t="str">
        <f t="shared" si="7"/>
        <v>&gt;100 %</v>
      </c>
      <c r="L243" s="535"/>
      <c r="M243" s="536"/>
      <c r="N243" s="119" t="s">
        <v>393</v>
      </c>
      <c r="O243" s="541">
        <v>0</v>
      </c>
      <c r="P243" s="541">
        <v>0</v>
      </c>
      <c r="Q243" s="329">
        <v>2014</v>
      </c>
      <c r="R243" s="329">
        <v>2014</v>
      </c>
      <c r="S243" s="541">
        <v>0</v>
      </c>
      <c r="T243" s="541">
        <v>0</v>
      </c>
      <c r="U243" s="541">
        <v>0</v>
      </c>
      <c r="V243" s="541">
        <v>0</v>
      </c>
      <c r="W243" s="541">
        <v>0</v>
      </c>
      <c r="X243" s="295">
        <v>0</v>
      </c>
      <c r="Y243" s="295">
        <v>0</v>
      </c>
    </row>
    <row r="244" spans="1:25" s="325" customFormat="1" ht="35.1" customHeight="1" outlineLevel="1" x14ac:dyDescent="0.25">
      <c r="A244" s="527" t="s">
        <v>355</v>
      </c>
      <c r="B244" s="534"/>
      <c r="C244" s="119" t="s">
        <v>729</v>
      </c>
      <c r="D244" s="541">
        <v>0</v>
      </c>
      <c r="E244" s="518">
        <v>0</v>
      </c>
      <c r="F244" s="518">
        <v>0.9965832200000001</v>
      </c>
      <c r="G244" s="541">
        <v>0</v>
      </c>
      <c r="H244" s="541">
        <v>0</v>
      </c>
      <c r="I244" s="517" t="s">
        <v>760</v>
      </c>
      <c r="J244" s="518">
        <f t="shared" si="6"/>
        <v>0.9965832200000001</v>
      </c>
      <c r="K244" s="522" t="str">
        <f t="shared" si="7"/>
        <v>&gt;100 %</v>
      </c>
      <c r="L244" s="535"/>
      <c r="M244" s="536"/>
      <c r="N244" s="119" t="s">
        <v>393</v>
      </c>
      <c r="O244" s="541">
        <v>0</v>
      </c>
      <c r="P244" s="541">
        <v>0</v>
      </c>
      <c r="Q244" s="329">
        <v>2014</v>
      </c>
      <c r="R244" s="329">
        <v>2014</v>
      </c>
      <c r="S244" s="541">
        <v>0</v>
      </c>
      <c r="T244" s="541">
        <v>0</v>
      </c>
      <c r="U244" s="541">
        <v>0</v>
      </c>
      <c r="V244" s="541">
        <v>0</v>
      </c>
      <c r="W244" s="541">
        <v>0</v>
      </c>
      <c r="X244" s="295">
        <v>0</v>
      </c>
      <c r="Y244" s="295">
        <v>0</v>
      </c>
    </row>
    <row r="245" spans="1:25" s="325" customFormat="1" ht="35.1" customHeight="1" outlineLevel="1" x14ac:dyDescent="0.25">
      <c r="A245" s="527" t="s">
        <v>355</v>
      </c>
      <c r="B245" s="534"/>
      <c r="C245" s="119" t="s">
        <v>809</v>
      </c>
      <c r="D245" s="541">
        <v>0</v>
      </c>
      <c r="E245" s="518">
        <v>0</v>
      </c>
      <c r="F245" s="518">
        <v>0</v>
      </c>
      <c r="G245" s="541">
        <v>3.7699570000000002E-2</v>
      </c>
      <c r="H245" s="541">
        <v>0</v>
      </c>
      <c r="I245" s="517" t="s">
        <v>760</v>
      </c>
      <c r="J245" s="518">
        <f t="shared" si="6"/>
        <v>0</v>
      </c>
      <c r="K245" s="522" t="str">
        <f t="shared" si="7"/>
        <v>&gt;100 %</v>
      </c>
      <c r="L245" s="535"/>
      <c r="M245" s="536"/>
      <c r="N245" s="119">
        <v>0</v>
      </c>
      <c r="O245" s="541">
        <v>0</v>
      </c>
      <c r="P245" s="541">
        <v>0</v>
      </c>
      <c r="Q245" s="329">
        <v>2015</v>
      </c>
      <c r="R245" s="329">
        <v>2016</v>
      </c>
      <c r="S245" s="541">
        <v>0</v>
      </c>
      <c r="T245" s="541">
        <v>0</v>
      </c>
      <c r="U245" s="541">
        <v>0</v>
      </c>
      <c r="V245" s="541">
        <v>0</v>
      </c>
      <c r="W245" s="541">
        <v>0</v>
      </c>
      <c r="X245" s="295">
        <v>0</v>
      </c>
      <c r="Y245" s="295">
        <v>0</v>
      </c>
    </row>
    <row r="246" spans="1:25" s="325" customFormat="1" ht="35.1" customHeight="1" outlineLevel="1" x14ac:dyDescent="0.25">
      <c r="A246" s="527" t="s">
        <v>355</v>
      </c>
      <c r="B246" s="534"/>
      <c r="C246" s="119" t="s">
        <v>810</v>
      </c>
      <c r="D246" s="541">
        <v>0</v>
      </c>
      <c r="E246" s="518">
        <v>0</v>
      </c>
      <c r="F246" s="518">
        <v>0</v>
      </c>
      <c r="G246" s="541">
        <v>0.18102147999999998</v>
      </c>
      <c r="H246" s="541">
        <v>0</v>
      </c>
      <c r="I246" s="517" t="s">
        <v>760</v>
      </c>
      <c r="J246" s="518">
        <f t="shared" si="6"/>
        <v>0</v>
      </c>
      <c r="K246" s="522" t="str">
        <f t="shared" si="7"/>
        <v>&gt;100 %</v>
      </c>
      <c r="L246" s="535"/>
      <c r="M246" s="536"/>
      <c r="N246" s="119">
        <v>0</v>
      </c>
      <c r="O246" s="541">
        <v>0</v>
      </c>
      <c r="P246" s="541">
        <v>0</v>
      </c>
      <c r="Q246" s="329">
        <v>2015</v>
      </c>
      <c r="R246" s="329">
        <v>2016</v>
      </c>
      <c r="S246" s="541">
        <v>0</v>
      </c>
      <c r="T246" s="541">
        <v>0</v>
      </c>
      <c r="U246" s="541">
        <v>0</v>
      </c>
      <c r="V246" s="541">
        <v>0</v>
      </c>
      <c r="W246" s="541">
        <v>0</v>
      </c>
      <c r="X246" s="295">
        <v>0</v>
      </c>
      <c r="Y246" s="295">
        <v>0</v>
      </c>
    </row>
    <row r="247" spans="1:25" s="325" customFormat="1" ht="35.1" customHeight="1" outlineLevel="1" x14ac:dyDescent="0.25">
      <c r="A247" s="527" t="s">
        <v>357</v>
      </c>
      <c r="B247" s="534"/>
      <c r="C247" s="119" t="s">
        <v>569</v>
      </c>
      <c r="D247" s="541">
        <v>0</v>
      </c>
      <c r="E247" s="518">
        <v>0</v>
      </c>
      <c r="F247" s="518">
        <v>4.0000000000000001E-3</v>
      </c>
      <c r="G247" s="541">
        <v>0.01</v>
      </c>
      <c r="H247" s="541">
        <v>7.5999999999999998E-2</v>
      </c>
      <c r="I247" s="517" t="s">
        <v>760</v>
      </c>
      <c r="J247" s="518">
        <f t="shared" si="6"/>
        <v>4.0000000000000001E-3</v>
      </c>
      <c r="K247" s="522" t="str">
        <f t="shared" si="7"/>
        <v>&gt;100 %</v>
      </c>
      <c r="L247" s="535"/>
      <c r="M247" s="536"/>
      <c r="N247" s="119" t="s">
        <v>393</v>
      </c>
      <c r="O247" s="541">
        <v>0</v>
      </c>
      <c r="P247" s="541">
        <v>0</v>
      </c>
      <c r="Q247" s="329">
        <v>2014</v>
      </c>
      <c r="R247" s="329">
        <v>2015</v>
      </c>
      <c r="S247" s="541">
        <v>0</v>
      </c>
      <c r="T247" s="541">
        <v>0</v>
      </c>
      <c r="U247" s="541">
        <v>0</v>
      </c>
      <c r="V247" s="541">
        <v>0</v>
      </c>
      <c r="W247" s="541">
        <v>0.02</v>
      </c>
      <c r="X247" s="295" t="s">
        <v>393</v>
      </c>
      <c r="Y247" s="295" t="s">
        <v>393</v>
      </c>
    </row>
    <row r="248" spans="1:25" s="325" customFormat="1" ht="35.1" customHeight="1" outlineLevel="1" x14ac:dyDescent="0.25">
      <c r="A248" s="527" t="s">
        <v>355</v>
      </c>
      <c r="B248" s="534"/>
      <c r="C248" s="119" t="s">
        <v>573</v>
      </c>
      <c r="D248" s="541">
        <v>0</v>
      </c>
      <c r="E248" s="518">
        <v>0</v>
      </c>
      <c r="F248" s="518">
        <v>0.34199072999999997</v>
      </c>
      <c r="G248" s="541">
        <v>0.29449775</v>
      </c>
      <c r="H248" s="541">
        <v>0.32178024</v>
      </c>
      <c r="I248" s="517" t="s">
        <v>760</v>
      </c>
      <c r="J248" s="518">
        <f t="shared" si="6"/>
        <v>0.34199072999999997</v>
      </c>
      <c r="K248" s="522" t="str">
        <f t="shared" si="7"/>
        <v>&gt;100 %</v>
      </c>
      <c r="L248" s="535"/>
      <c r="M248" s="536"/>
      <c r="N248" s="119" t="s">
        <v>393</v>
      </c>
      <c r="O248" s="541">
        <v>0</v>
      </c>
      <c r="P248" s="541">
        <v>0</v>
      </c>
      <c r="Q248" s="329">
        <v>2014</v>
      </c>
      <c r="R248" s="329">
        <v>2015</v>
      </c>
      <c r="S248" s="541">
        <v>0</v>
      </c>
      <c r="T248" s="541">
        <v>0</v>
      </c>
      <c r="U248" s="541">
        <v>0</v>
      </c>
      <c r="V248" s="541">
        <v>0</v>
      </c>
      <c r="W248" s="541">
        <v>0.12</v>
      </c>
      <c r="X248" s="295" t="s">
        <v>722</v>
      </c>
      <c r="Y248" s="295" t="s">
        <v>722</v>
      </c>
    </row>
    <row r="249" spans="1:25" s="325" customFormat="1" ht="35.1" customHeight="1" outlineLevel="1" x14ac:dyDescent="0.25">
      <c r="A249" s="527" t="s">
        <v>355</v>
      </c>
      <c r="B249" s="534"/>
      <c r="C249" s="119" t="s">
        <v>811</v>
      </c>
      <c r="D249" s="541">
        <v>0</v>
      </c>
      <c r="E249" s="518">
        <v>0</v>
      </c>
      <c r="F249" s="518">
        <v>0</v>
      </c>
      <c r="G249" s="541">
        <v>1.9219178899999998</v>
      </c>
      <c r="H249" s="541">
        <v>0</v>
      </c>
      <c r="I249" s="517" t="s">
        <v>760</v>
      </c>
      <c r="J249" s="518">
        <f t="shared" si="6"/>
        <v>0</v>
      </c>
      <c r="K249" s="522" t="str">
        <f t="shared" si="7"/>
        <v>&gt;100 %</v>
      </c>
      <c r="L249" s="535"/>
      <c r="M249" s="536"/>
      <c r="N249" s="119">
        <v>0</v>
      </c>
      <c r="O249" s="541">
        <v>0</v>
      </c>
      <c r="P249" s="541">
        <v>0</v>
      </c>
      <c r="Q249" s="329">
        <v>2015</v>
      </c>
      <c r="R249" s="329">
        <v>2016</v>
      </c>
      <c r="S249" s="541">
        <v>0</v>
      </c>
      <c r="T249" s="541">
        <v>0</v>
      </c>
      <c r="U249" s="541">
        <v>0</v>
      </c>
      <c r="V249" s="541">
        <v>0</v>
      </c>
      <c r="W249" s="541">
        <v>0</v>
      </c>
      <c r="X249" s="295" t="s">
        <v>722</v>
      </c>
      <c r="Y249" s="295" t="s">
        <v>722</v>
      </c>
    </row>
    <row r="250" spans="1:25" s="325" customFormat="1" ht="35.1" customHeight="1" outlineLevel="1" x14ac:dyDescent="0.25">
      <c r="A250" s="527" t="s">
        <v>355</v>
      </c>
      <c r="B250" s="534"/>
      <c r="C250" s="119" t="s">
        <v>916</v>
      </c>
      <c r="D250" s="541">
        <v>0</v>
      </c>
      <c r="E250" s="518">
        <v>0</v>
      </c>
      <c r="F250" s="518">
        <v>0</v>
      </c>
      <c r="G250" s="541">
        <v>1.6236138199999999</v>
      </c>
      <c r="H250" s="541">
        <v>1.6236138199999999</v>
      </c>
      <c r="I250" s="517" t="s">
        <v>760</v>
      </c>
      <c r="J250" s="518">
        <f t="shared" si="6"/>
        <v>0</v>
      </c>
      <c r="K250" s="522" t="str">
        <f t="shared" si="7"/>
        <v>&gt;100 %</v>
      </c>
      <c r="L250" s="535"/>
      <c r="M250" s="536"/>
      <c r="N250" s="119">
        <v>0</v>
      </c>
      <c r="O250" s="541">
        <v>0</v>
      </c>
      <c r="P250" s="541">
        <v>0</v>
      </c>
      <c r="Q250" s="329">
        <v>2015</v>
      </c>
      <c r="R250" s="329">
        <v>2015</v>
      </c>
      <c r="S250" s="541">
        <v>0</v>
      </c>
      <c r="T250" s="541">
        <v>0</v>
      </c>
      <c r="U250" s="541">
        <v>0</v>
      </c>
      <c r="V250" s="541">
        <v>0</v>
      </c>
      <c r="W250" s="541">
        <v>0.79</v>
      </c>
      <c r="X250" s="295" t="s">
        <v>722</v>
      </c>
      <c r="Y250" s="295" t="s">
        <v>722</v>
      </c>
    </row>
    <row r="251" spans="1:25" s="325" customFormat="1" ht="35.1" customHeight="1" outlineLevel="1" x14ac:dyDescent="0.25">
      <c r="A251" s="527" t="s">
        <v>355</v>
      </c>
      <c r="B251" s="534"/>
      <c r="C251" s="119" t="s">
        <v>917</v>
      </c>
      <c r="D251" s="541">
        <v>0</v>
      </c>
      <c r="E251" s="518">
        <v>0</v>
      </c>
      <c r="F251" s="518">
        <v>0</v>
      </c>
      <c r="G251" s="541">
        <v>0.34291053999999999</v>
      </c>
      <c r="H251" s="541">
        <v>0.34291054000000004</v>
      </c>
      <c r="I251" s="517" t="s">
        <v>760</v>
      </c>
      <c r="J251" s="518">
        <f t="shared" si="6"/>
        <v>0</v>
      </c>
      <c r="K251" s="522" t="str">
        <f t="shared" si="7"/>
        <v>&gt;100 %</v>
      </c>
      <c r="L251" s="535"/>
      <c r="M251" s="536"/>
      <c r="N251" s="119">
        <v>0</v>
      </c>
      <c r="O251" s="541">
        <v>0</v>
      </c>
      <c r="P251" s="541">
        <v>0</v>
      </c>
      <c r="Q251" s="329">
        <v>2015</v>
      </c>
      <c r="R251" s="329">
        <v>2015</v>
      </c>
      <c r="S251" s="541">
        <v>0</v>
      </c>
      <c r="T251" s="541">
        <v>0</v>
      </c>
      <c r="U251" s="541">
        <v>0</v>
      </c>
      <c r="V251" s="541">
        <v>0</v>
      </c>
      <c r="W251" s="541">
        <v>0.26200000000000001</v>
      </c>
      <c r="X251" s="295" t="s">
        <v>722</v>
      </c>
      <c r="Y251" s="295" t="s">
        <v>722</v>
      </c>
    </row>
    <row r="252" spans="1:25" s="325" customFormat="1" ht="35.1" customHeight="1" outlineLevel="1" x14ac:dyDescent="0.25">
      <c r="A252" s="527" t="s">
        <v>353</v>
      </c>
      <c r="B252" s="534"/>
      <c r="C252" s="119" t="s">
        <v>574</v>
      </c>
      <c r="D252" s="541">
        <v>0</v>
      </c>
      <c r="E252" s="518">
        <v>0</v>
      </c>
      <c r="F252" s="518">
        <v>0</v>
      </c>
      <c r="G252" s="541">
        <v>2.8119999999999998</v>
      </c>
      <c r="H252" s="541">
        <v>0</v>
      </c>
      <c r="I252" s="517" t="s">
        <v>760</v>
      </c>
      <c r="J252" s="518">
        <f t="shared" si="6"/>
        <v>0</v>
      </c>
      <c r="K252" s="522" t="str">
        <f t="shared" si="7"/>
        <v>&gt;100 %</v>
      </c>
      <c r="L252" s="535"/>
      <c r="M252" s="536"/>
      <c r="N252" s="119">
        <v>0</v>
      </c>
      <c r="O252" s="541">
        <v>0</v>
      </c>
      <c r="P252" s="541">
        <v>0</v>
      </c>
      <c r="Q252" s="329">
        <v>2014</v>
      </c>
      <c r="R252" s="329">
        <v>2015</v>
      </c>
      <c r="S252" s="541">
        <v>0</v>
      </c>
      <c r="T252" s="541">
        <v>0</v>
      </c>
      <c r="U252" s="541">
        <v>0</v>
      </c>
      <c r="V252" s="541">
        <v>0</v>
      </c>
      <c r="W252" s="541">
        <v>0</v>
      </c>
      <c r="X252" s="295">
        <v>0</v>
      </c>
      <c r="Y252" s="295">
        <v>0</v>
      </c>
    </row>
    <row r="253" spans="1:25" s="325" customFormat="1" ht="35.1" customHeight="1" outlineLevel="1" x14ac:dyDescent="0.25">
      <c r="A253" s="527" t="s">
        <v>353</v>
      </c>
      <c r="B253" s="534"/>
      <c r="C253" s="119" t="s">
        <v>576</v>
      </c>
      <c r="D253" s="541">
        <v>1.4159999999999999</v>
      </c>
      <c r="E253" s="518">
        <v>0</v>
      </c>
      <c r="F253" s="518">
        <v>2.4895305399999996</v>
      </c>
      <c r="G253" s="541">
        <v>1.075</v>
      </c>
      <c r="H253" s="541">
        <v>1.075</v>
      </c>
      <c r="I253" s="517">
        <v>-1.0735305399999997</v>
      </c>
      <c r="J253" s="518">
        <f t="shared" si="6"/>
        <v>2.4895305399999996</v>
      </c>
      <c r="K253" s="522" t="str">
        <f t="shared" si="7"/>
        <v>&gt;100 %</v>
      </c>
      <c r="L253" s="535"/>
      <c r="M253" s="536"/>
      <c r="N253" s="119" t="s">
        <v>463</v>
      </c>
      <c r="O253" s="541">
        <v>0</v>
      </c>
      <c r="P253" s="541">
        <v>0</v>
      </c>
      <c r="Q253" s="329">
        <v>2015</v>
      </c>
      <c r="R253" s="329">
        <v>2015</v>
      </c>
      <c r="S253" s="541">
        <v>1.4159999999999999</v>
      </c>
      <c r="T253" s="541">
        <v>0</v>
      </c>
      <c r="U253" s="541">
        <v>0</v>
      </c>
      <c r="V253" s="541">
        <v>0</v>
      </c>
      <c r="W253" s="541">
        <v>0</v>
      </c>
      <c r="X253" s="295" t="s">
        <v>575</v>
      </c>
      <c r="Y253" s="295" t="s">
        <v>575</v>
      </c>
    </row>
    <row r="254" spans="1:25" s="325" customFormat="1" ht="35.1" customHeight="1" outlineLevel="1" x14ac:dyDescent="0.25">
      <c r="A254" s="527" t="s">
        <v>353</v>
      </c>
      <c r="B254" s="534"/>
      <c r="C254" s="119" t="s">
        <v>577</v>
      </c>
      <c r="D254" s="541">
        <v>1.4159999999999999</v>
      </c>
      <c r="E254" s="518">
        <v>0</v>
      </c>
      <c r="F254" s="518">
        <v>8.8050000000000003E-2</v>
      </c>
      <c r="G254" s="541">
        <v>1.2210000000000003</v>
      </c>
      <c r="H254" s="541">
        <v>1.2210000000000001</v>
      </c>
      <c r="I254" s="517">
        <v>1.32795</v>
      </c>
      <c r="J254" s="518">
        <f t="shared" si="6"/>
        <v>8.8050000000000003E-2</v>
      </c>
      <c r="K254" s="522" t="str">
        <f t="shared" si="7"/>
        <v>&gt;100 %</v>
      </c>
      <c r="L254" s="535"/>
      <c r="M254" s="536"/>
      <c r="N254" s="119" t="s">
        <v>463</v>
      </c>
      <c r="O254" s="541">
        <v>0</v>
      </c>
      <c r="P254" s="541">
        <v>0</v>
      </c>
      <c r="Q254" s="329">
        <v>2015</v>
      </c>
      <c r="R254" s="329">
        <v>2015</v>
      </c>
      <c r="S254" s="541">
        <v>1.4159999999999999</v>
      </c>
      <c r="T254" s="541">
        <v>0</v>
      </c>
      <c r="U254" s="541">
        <v>0</v>
      </c>
      <c r="V254" s="541">
        <v>0</v>
      </c>
      <c r="W254" s="541">
        <v>0</v>
      </c>
      <c r="X254" s="295" t="s">
        <v>575</v>
      </c>
      <c r="Y254" s="295" t="s">
        <v>575</v>
      </c>
    </row>
    <row r="255" spans="1:25" s="325" customFormat="1" ht="35.1" customHeight="1" outlineLevel="1" x14ac:dyDescent="0.25">
      <c r="A255" s="527" t="s">
        <v>353</v>
      </c>
      <c r="B255" s="534"/>
      <c r="C255" s="119" t="s">
        <v>812</v>
      </c>
      <c r="D255" s="541">
        <v>0.14631999999999998</v>
      </c>
      <c r="E255" s="518">
        <v>0</v>
      </c>
      <c r="F255" s="518">
        <v>0</v>
      </c>
      <c r="G255" s="541">
        <v>0.124</v>
      </c>
      <c r="H255" s="541">
        <v>0.124</v>
      </c>
      <c r="I255" s="517">
        <v>0.14631999999999998</v>
      </c>
      <c r="J255" s="518">
        <f t="shared" si="6"/>
        <v>0</v>
      </c>
      <c r="K255" s="522" t="str">
        <f t="shared" si="7"/>
        <v>&gt;100 %</v>
      </c>
      <c r="L255" s="535"/>
      <c r="M255" s="536"/>
      <c r="N255" s="119">
        <v>0</v>
      </c>
      <c r="O255" s="541">
        <v>0</v>
      </c>
      <c r="P255" s="541">
        <v>0</v>
      </c>
      <c r="Q255" s="329">
        <v>2015</v>
      </c>
      <c r="R255" s="329">
        <v>2015</v>
      </c>
      <c r="S255" s="541">
        <v>0.14631999999999998</v>
      </c>
      <c r="T255" s="541">
        <v>0</v>
      </c>
      <c r="U255" s="541">
        <v>0</v>
      </c>
      <c r="V255" s="541">
        <v>0</v>
      </c>
      <c r="W255" s="541">
        <v>0</v>
      </c>
      <c r="X255" s="295">
        <v>0</v>
      </c>
      <c r="Y255" s="295">
        <v>0</v>
      </c>
    </row>
    <row r="256" spans="1:25" s="325" customFormat="1" ht="35.1" customHeight="1" outlineLevel="1" x14ac:dyDescent="0.25">
      <c r="A256" s="527" t="s">
        <v>353</v>
      </c>
      <c r="B256" s="534"/>
      <c r="C256" s="119" t="s">
        <v>813</v>
      </c>
      <c r="D256" s="541">
        <v>0</v>
      </c>
      <c r="E256" s="518">
        <v>0</v>
      </c>
      <c r="F256" s="518">
        <v>0</v>
      </c>
      <c r="G256" s="541">
        <v>0.89400000000000002</v>
      </c>
      <c r="H256" s="541">
        <v>0.89400000000000002</v>
      </c>
      <c r="I256" s="517" t="s">
        <v>760</v>
      </c>
      <c r="J256" s="518">
        <f t="shared" si="6"/>
        <v>0</v>
      </c>
      <c r="K256" s="522" t="str">
        <f t="shared" si="7"/>
        <v>&gt;100 %</v>
      </c>
      <c r="L256" s="535"/>
      <c r="M256" s="536"/>
      <c r="N256" s="119">
        <v>0</v>
      </c>
      <c r="O256" s="541">
        <v>0</v>
      </c>
      <c r="P256" s="541">
        <v>0</v>
      </c>
      <c r="Q256" s="329">
        <v>2015</v>
      </c>
      <c r="R256" s="329">
        <v>2015</v>
      </c>
      <c r="S256" s="541">
        <v>0</v>
      </c>
      <c r="T256" s="541">
        <v>0</v>
      </c>
      <c r="U256" s="541">
        <v>0</v>
      </c>
      <c r="V256" s="541">
        <v>0</v>
      </c>
      <c r="W256" s="541">
        <v>0</v>
      </c>
      <c r="X256" s="295" t="s">
        <v>575</v>
      </c>
      <c r="Y256" s="295" t="s">
        <v>575</v>
      </c>
    </row>
    <row r="257" spans="1:25" s="325" customFormat="1" ht="35.1" customHeight="1" outlineLevel="1" x14ac:dyDescent="0.25">
      <c r="A257" s="527" t="s">
        <v>353</v>
      </c>
      <c r="B257" s="534"/>
      <c r="C257" s="119" t="s">
        <v>814</v>
      </c>
      <c r="D257" s="541">
        <v>0</v>
      </c>
      <c r="E257" s="518">
        <v>0</v>
      </c>
      <c r="F257" s="518">
        <v>0</v>
      </c>
      <c r="G257" s="541">
        <v>8.5000000000000006E-2</v>
      </c>
      <c r="H257" s="541">
        <v>8.5000000000000006E-2</v>
      </c>
      <c r="I257" s="517" t="s">
        <v>760</v>
      </c>
      <c r="J257" s="518">
        <f t="shared" si="6"/>
        <v>0</v>
      </c>
      <c r="K257" s="522" t="str">
        <f t="shared" si="7"/>
        <v>&gt;100 %</v>
      </c>
      <c r="L257" s="535"/>
      <c r="M257" s="536"/>
      <c r="N257" s="119">
        <v>0</v>
      </c>
      <c r="O257" s="541">
        <v>0</v>
      </c>
      <c r="P257" s="541">
        <v>0</v>
      </c>
      <c r="Q257" s="329">
        <v>2015</v>
      </c>
      <c r="R257" s="329">
        <v>2015</v>
      </c>
      <c r="S257" s="541">
        <v>0</v>
      </c>
      <c r="T257" s="541">
        <v>0</v>
      </c>
      <c r="U257" s="541">
        <v>0</v>
      </c>
      <c r="V257" s="541">
        <v>0</v>
      </c>
      <c r="W257" s="541">
        <v>0</v>
      </c>
      <c r="X257" s="295" t="s">
        <v>575</v>
      </c>
      <c r="Y257" s="295" t="s">
        <v>575</v>
      </c>
    </row>
    <row r="258" spans="1:25" s="325" customFormat="1" ht="35.1" customHeight="1" outlineLevel="1" x14ac:dyDescent="0.25">
      <c r="A258" s="527" t="s">
        <v>353</v>
      </c>
      <c r="B258" s="534"/>
      <c r="C258" s="119" t="s">
        <v>534</v>
      </c>
      <c r="D258" s="541">
        <v>0</v>
      </c>
      <c r="E258" s="518">
        <v>0</v>
      </c>
      <c r="F258" s="518">
        <v>0.23857426999999998</v>
      </c>
      <c r="G258" s="541">
        <v>1.3740000000000001</v>
      </c>
      <c r="H258" s="541">
        <v>1.3740000000000001</v>
      </c>
      <c r="I258" s="517" t="s">
        <v>760</v>
      </c>
      <c r="J258" s="518">
        <f t="shared" si="6"/>
        <v>0.23857426999999998</v>
      </c>
      <c r="K258" s="522" t="str">
        <f t="shared" si="7"/>
        <v>&gt;100 %</v>
      </c>
      <c r="L258" s="535"/>
      <c r="M258" s="536"/>
      <c r="N258" s="119" t="s">
        <v>393</v>
      </c>
      <c r="O258" s="541">
        <v>0</v>
      </c>
      <c r="P258" s="541">
        <v>0</v>
      </c>
      <c r="Q258" s="329">
        <v>2015</v>
      </c>
      <c r="R258" s="329">
        <v>2015</v>
      </c>
      <c r="S258" s="541">
        <v>0</v>
      </c>
      <c r="T258" s="541">
        <v>0</v>
      </c>
      <c r="U258" s="541">
        <v>0</v>
      </c>
      <c r="V258" s="541">
        <v>0</v>
      </c>
      <c r="W258" s="541">
        <v>0</v>
      </c>
      <c r="X258" s="295" t="s">
        <v>575</v>
      </c>
      <c r="Y258" s="295" t="s">
        <v>575</v>
      </c>
    </row>
    <row r="259" spans="1:25" s="325" customFormat="1" ht="35.1" customHeight="1" outlineLevel="1" x14ac:dyDescent="0.25">
      <c r="A259" s="527" t="s">
        <v>353</v>
      </c>
      <c r="B259" s="534"/>
      <c r="C259" s="119" t="s">
        <v>918</v>
      </c>
      <c r="D259" s="541">
        <v>0</v>
      </c>
      <c r="E259" s="518">
        <v>0</v>
      </c>
      <c r="F259" s="518">
        <v>0</v>
      </c>
      <c r="G259" s="541">
        <v>0.40699999999999997</v>
      </c>
      <c r="H259" s="541">
        <v>0.40699999999999997</v>
      </c>
      <c r="I259" s="517" t="s">
        <v>760</v>
      </c>
      <c r="J259" s="518">
        <f t="shared" si="6"/>
        <v>0</v>
      </c>
      <c r="K259" s="522" t="str">
        <f t="shared" si="7"/>
        <v>&gt;100 %</v>
      </c>
      <c r="L259" s="535"/>
      <c r="M259" s="536"/>
      <c r="N259" s="119">
        <v>0</v>
      </c>
      <c r="O259" s="541">
        <v>0</v>
      </c>
      <c r="P259" s="541">
        <v>0</v>
      </c>
      <c r="Q259" s="329">
        <v>2015</v>
      </c>
      <c r="R259" s="329">
        <v>2015</v>
      </c>
      <c r="S259" s="541">
        <v>0</v>
      </c>
      <c r="T259" s="541">
        <v>0</v>
      </c>
      <c r="U259" s="541">
        <v>0</v>
      </c>
      <c r="V259" s="541">
        <v>0</v>
      </c>
      <c r="W259" s="541">
        <v>0</v>
      </c>
      <c r="X259" s="295" t="s">
        <v>575</v>
      </c>
      <c r="Y259" s="295" t="s">
        <v>575</v>
      </c>
    </row>
    <row r="260" spans="1:25" s="325" customFormat="1" ht="35.1" customHeight="1" outlineLevel="1" x14ac:dyDescent="0.25">
      <c r="A260" s="527" t="s">
        <v>353</v>
      </c>
      <c r="B260" s="534"/>
      <c r="C260" s="119" t="s">
        <v>578</v>
      </c>
      <c r="D260" s="541">
        <v>0</v>
      </c>
      <c r="E260" s="518">
        <v>0</v>
      </c>
      <c r="F260" s="518">
        <v>0.90134208999999998</v>
      </c>
      <c r="G260" s="541">
        <v>0.68500000000000005</v>
      </c>
      <c r="H260" s="541">
        <v>1.117</v>
      </c>
      <c r="I260" s="517" t="s">
        <v>760</v>
      </c>
      <c r="J260" s="518">
        <f t="shared" si="6"/>
        <v>0.90134208999999998</v>
      </c>
      <c r="K260" s="522" t="str">
        <f t="shared" si="7"/>
        <v>&gt;100 %</v>
      </c>
      <c r="L260" s="535"/>
      <c r="M260" s="536"/>
      <c r="N260" s="119" t="s">
        <v>393</v>
      </c>
      <c r="O260" s="541">
        <v>0</v>
      </c>
      <c r="P260" s="541">
        <v>0</v>
      </c>
      <c r="Q260" s="329">
        <v>2014</v>
      </c>
      <c r="R260" s="329">
        <v>2015</v>
      </c>
      <c r="S260" s="541">
        <v>0</v>
      </c>
      <c r="T260" s="541">
        <v>0</v>
      </c>
      <c r="U260" s="541">
        <v>0</v>
      </c>
      <c r="V260" s="541">
        <v>0</v>
      </c>
      <c r="W260" s="541">
        <v>0</v>
      </c>
      <c r="X260" s="295" t="s">
        <v>575</v>
      </c>
      <c r="Y260" s="295" t="s">
        <v>575</v>
      </c>
    </row>
    <row r="261" spans="1:25" s="325" customFormat="1" ht="35.1" customHeight="1" outlineLevel="1" x14ac:dyDescent="0.25">
      <c r="A261" s="527" t="s">
        <v>355</v>
      </c>
      <c r="B261" s="534"/>
      <c r="C261" s="119" t="s">
        <v>579</v>
      </c>
      <c r="D261" s="541">
        <v>0</v>
      </c>
      <c r="E261" s="518">
        <v>0</v>
      </c>
      <c r="F261" s="518">
        <v>0</v>
      </c>
      <c r="G261" s="541">
        <v>0</v>
      </c>
      <c r="H261" s="541">
        <v>0</v>
      </c>
      <c r="I261" s="517" t="s">
        <v>760</v>
      </c>
      <c r="J261" s="518">
        <f t="shared" si="6"/>
        <v>0</v>
      </c>
      <c r="K261" s="522" t="str">
        <f t="shared" si="7"/>
        <v>&gt;100 %</v>
      </c>
      <c r="L261" s="535"/>
      <c r="M261" s="536"/>
      <c r="N261" s="119">
        <v>0</v>
      </c>
      <c r="O261" s="541">
        <v>3.8</v>
      </c>
      <c r="P261" s="541">
        <v>5.3</v>
      </c>
      <c r="Q261" s="329">
        <v>2015</v>
      </c>
      <c r="R261" s="329">
        <v>2015</v>
      </c>
      <c r="S261" s="541">
        <v>0</v>
      </c>
      <c r="T261" s="541">
        <v>0</v>
      </c>
      <c r="U261" s="541">
        <v>0</v>
      </c>
      <c r="V261" s="541">
        <v>0</v>
      </c>
      <c r="W261" s="541">
        <v>0</v>
      </c>
      <c r="X261" s="295">
        <v>0</v>
      </c>
      <c r="Y261" s="295">
        <v>0</v>
      </c>
    </row>
    <row r="262" spans="1:25" s="325" customFormat="1" ht="35.1" customHeight="1" outlineLevel="1" x14ac:dyDescent="0.25">
      <c r="A262" s="527" t="s">
        <v>355</v>
      </c>
      <c r="B262" s="534"/>
      <c r="C262" s="119" t="s">
        <v>731</v>
      </c>
      <c r="D262" s="541">
        <v>0</v>
      </c>
      <c r="E262" s="518">
        <v>0</v>
      </c>
      <c r="F262" s="518">
        <v>3.9660965299999997</v>
      </c>
      <c r="G262" s="541">
        <v>0</v>
      </c>
      <c r="H262" s="541">
        <v>0</v>
      </c>
      <c r="I262" s="517" t="s">
        <v>760</v>
      </c>
      <c r="J262" s="518">
        <f t="shared" si="6"/>
        <v>3.9660965299999997</v>
      </c>
      <c r="K262" s="522" t="str">
        <f t="shared" si="7"/>
        <v>&gt;100 %</v>
      </c>
      <c r="L262" s="535"/>
      <c r="M262" s="536"/>
      <c r="N262" s="119" t="s">
        <v>393</v>
      </c>
      <c r="O262" s="541">
        <v>0</v>
      </c>
      <c r="P262" s="541">
        <v>0</v>
      </c>
      <c r="Q262" s="329">
        <v>2013</v>
      </c>
      <c r="R262" s="329">
        <v>2014</v>
      </c>
      <c r="S262" s="541">
        <v>0</v>
      </c>
      <c r="T262" s="541">
        <v>0</v>
      </c>
      <c r="U262" s="541">
        <v>0</v>
      </c>
      <c r="V262" s="541">
        <v>0</v>
      </c>
      <c r="W262" s="541">
        <v>0</v>
      </c>
      <c r="X262" s="295">
        <v>0</v>
      </c>
      <c r="Y262" s="295">
        <v>0</v>
      </c>
    </row>
    <row r="263" spans="1:25" s="325" customFormat="1" ht="35.1" customHeight="1" outlineLevel="1" x14ac:dyDescent="0.25">
      <c r="A263" s="527" t="s">
        <v>355</v>
      </c>
      <c r="B263" s="534"/>
      <c r="C263" s="119" t="s">
        <v>732</v>
      </c>
      <c r="D263" s="541">
        <v>0</v>
      </c>
      <c r="E263" s="518">
        <v>0</v>
      </c>
      <c r="F263" s="518">
        <v>1.3625828500000001</v>
      </c>
      <c r="G263" s="541">
        <v>0</v>
      </c>
      <c r="H263" s="541">
        <v>0</v>
      </c>
      <c r="I263" s="517" t="s">
        <v>760</v>
      </c>
      <c r="J263" s="518">
        <f t="shared" si="6"/>
        <v>1.3625828500000001</v>
      </c>
      <c r="K263" s="522" t="str">
        <f t="shared" si="7"/>
        <v>&gt;100 %</v>
      </c>
      <c r="L263" s="535"/>
      <c r="M263" s="536"/>
      <c r="N263" s="119" t="s">
        <v>393</v>
      </c>
      <c r="O263" s="541">
        <v>0</v>
      </c>
      <c r="P263" s="541">
        <v>0</v>
      </c>
      <c r="Q263" s="329">
        <v>2014</v>
      </c>
      <c r="R263" s="329">
        <v>2014</v>
      </c>
      <c r="S263" s="541">
        <v>0</v>
      </c>
      <c r="T263" s="541">
        <v>0</v>
      </c>
      <c r="U263" s="541">
        <v>0</v>
      </c>
      <c r="V263" s="541">
        <v>0</v>
      </c>
      <c r="W263" s="541">
        <v>0</v>
      </c>
      <c r="X263" s="295">
        <v>0</v>
      </c>
      <c r="Y263" s="295">
        <v>0</v>
      </c>
    </row>
    <row r="264" spans="1:25" s="325" customFormat="1" ht="35.1" customHeight="1" outlineLevel="1" x14ac:dyDescent="0.25">
      <c r="A264" s="527" t="s">
        <v>355</v>
      </c>
      <c r="B264" s="534"/>
      <c r="C264" s="119" t="s">
        <v>734</v>
      </c>
      <c r="D264" s="541">
        <v>0</v>
      </c>
      <c r="E264" s="518">
        <v>0</v>
      </c>
      <c r="F264" s="518">
        <v>6.1510213400000007</v>
      </c>
      <c r="G264" s="541">
        <v>0</v>
      </c>
      <c r="H264" s="541">
        <v>0</v>
      </c>
      <c r="I264" s="517" t="s">
        <v>760</v>
      </c>
      <c r="J264" s="518">
        <f t="shared" si="6"/>
        <v>6.1510213400000007</v>
      </c>
      <c r="K264" s="522" t="str">
        <f t="shared" si="7"/>
        <v>&gt;100 %</v>
      </c>
      <c r="L264" s="535"/>
      <c r="M264" s="536"/>
      <c r="N264" s="119" t="s">
        <v>393</v>
      </c>
      <c r="O264" s="541">
        <v>0</v>
      </c>
      <c r="P264" s="541">
        <v>0</v>
      </c>
      <c r="Q264" s="329">
        <v>2014</v>
      </c>
      <c r="R264" s="329">
        <v>2014</v>
      </c>
      <c r="S264" s="541">
        <v>0</v>
      </c>
      <c r="T264" s="541">
        <v>0</v>
      </c>
      <c r="U264" s="541">
        <v>0</v>
      </c>
      <c r="V264" s="541">
        <v>0</v>
      </c>
      <c r="W264" s="541">
        <v>0</v>
      </c>
      <c r="X264" s="295">
        <v>0</v>
      </c>
      <c r="Y264" s="295">
        <v>0</v>
      </c>
    </row>
    <row r="265" spans="1:25" s="325" customFormat="1" ht="35.1" customHeight="1" outlineLevel="1" x14ac:dyDescent="0.25">
      <c r="A265" s="527" t="s">
        <v>355</v>
      </c>
      <c r="B265" s="534"/>
      <c r="C265" s="119" t="s">
        <v>735</v>
      </c>
      <c r="D265" s="541">
        <v>0</v>
      </c>
      <c r="E265" s="518">
        <v>0</v>
      </c>
      <c r="F265" s="518">
        <v>1.9093173900000004</v>
      </c>
      <c r="G265" s="541">
        <v>0</v>
      </c>
      <c r="H265" s="541">
        <v>0</v>
      </c>
      <c r="I265" s="517" t="s">
        <v>760</v>
      </c>
      <c r="J265" s="518">
        <f t="shared" si="6"/>
        <v>1.9093173900000004</v>
      </c>
      <c r="K265" s="522" t="str">
        <f t="shared" si="7"/>
        <v>&gt;100 %</v>
      </c>
      <c r="L265" s="535"/>
      <c r="M265" s="536"/>
      <c r="N265" s="119" t="s">
        <v>393</v>
      </c>
      <c r="O265" s="541">
        <v>0</v>
      </c>
      <c r="P265" s="541">
        <v>0</v>
      </c>
      <c r="Q265" s="329">
        <v>2014</v>
      </c>
      <c r="R265" s="329">
        <v>2014</v>
      </c>
      <c r="S265" s="541">
        <v>0</v>
      </c>
      <c r="T265" s="541">
        <v>0</v>
      </c>
      <c r="U265" s="541">
        <v>0</v>
      </c>
      <c r="V265" s="541">
        <v>0</v>
      </c>
      <c r="W265" s="541">
        <v>0</v>
      </c>
      <c r="X265" s="295">
        <v>0</v>
      </c>
      <c r="Y265" s="295">
        <v>0</v>
      </c>
    </row>
    <row r="266" spans="1:25" s="325" customFormat="1" ht="35.1" customHeight="1" outlineLevel="1" x14ac:dyDescent="0.25">
      <c r="A266" s="527" t="s">
        <v>355</v>
      </c>
      <c r="B266" s="534"/>
      <c r="C266" s="119" t="s">
        <v>572</v>
      </c>
      <c r="D266" s="541">
        <v>0</v>
      </c>
      <c r="E266" s="518">
        <v>0</v>
      </c>
      <c r="F266" s="518">
        <v>4.5910613199999997</v>
      </c>
      <c r="G266" s="541">
        <v>4.2821797399999992</v>
      </c>
      <c r="H266" s="541">
        <v>4.2821797400000001</v>
      </c>
      <c r="I266" s="517" t="s">
        <v>760</v>
      </c>
      <c r="J266" s="518">
        <f t="shared" si="6"/>
        <v>4.5910613199999997</v>
      </c>
      <c r="K266" s="522" t="str">
        <f t="shared" si="7"/>
        <v>&gt;100 %</v>
      </c>
      <c r="L266" s="535"/>
      <c r="M266" s="536"/>
      <c r="N266" s="119" t="s">
        <v>393</v>
      </c>
      <c r="O266" s="541">
        <v>0</v>
      </c>
      <c r="P266" s="541">
        <v>0</v>
      </c>
      <c r="Q266" s="329">
        <v>2015</v>
      </c>
      <c r="R266" s="329">
        <v>2015</v>
      </c>
      <c r="S266" s="541">
        <v>0</v>
      </c>
      <c r="T266" s="541">
        <v>0</v>
      </c>
      <c r="U266" s="541">
        <v>0</v>
      </c>
      <c r="V266" s="541">
        <v>0.8</v>
      </c>
      <c r="W266" s="541">
        <v>2.379</v>
      </c>
      <c r="X266" s="295" t="s">
        <v>722</v>
      </c>
      <c r="Y266" s="295" t="s">
        <v>722</v>
      </c>
    </row>
    <row r="267" spans="1:25" s="325" customFormat="1" ht="35.1" customHeight="1" outlineLevel="1" x14ac:dyDescent="0.25">
      <c r="A267" s="527" t="s">
        <v>355</v>
      </c>
      <c r="B267" s="534"/>
      <c r="C267" s="119" t="s">
        <v>581</v>
      </c>
      <c r="D267" s="541">
        <v>0</v>
      </c>
      <c r="E267" s="518">
        <v>0</v>
      </c>
      <c r="F267" s="518">
        <v>0</v>
      </c>
      <c r="G267" s="541">
        <v>2.6003035899999993</v>
      </c>
      <c r="H267" s="541">
        <v>2.76129091</v>
      </c>
      <c r="I267" s="517" t="s">
        <v>760</v>
      </c>
      <c r="J267" s="518">
        <f t="shared" si="6"/>
        <v>0</v>
      </c>
      <c r="K267" s="522" t="str">
        <f t="shared" si="7"/>
        <v>&gt;100 %</v>
      </c>
      <c r="L267" s="535"/>
      <c r="M267" s="536"/>
      <c r="N267" s="119">
        <v>0</v>
      </c>
      <c r="O267" s="541">
        <v>0</v>
      </c>
      <c r="P267" s="541">
        <v>0</v>
      </c>
      <c r="Q267" s="329">
        <v>2014</v>
      </c>
      <c r="R267" s="329">
        <v>2015</v>
      </c>
      <c r="S267" s="541">
        <v>0</v>
      </c>
      <c r="T267" s="541">
        <v>0</v>
      </c>
      <c r="U267" s="541">
        <v>0</v>
      </c>
      <c r="V267" s="541">
        <v>0</v>
      </c>
      <c r="W267" s="541">
        <v>0.54200000000000004</v>
      </c>
      <c r="X267" s="295" t="s">
        <v>722</v>
      </c>
      <c r="Y267" s="295" t="s">
        <v>722</v>
      </c>
    </row>
    <row r="268" spans="1:25" s="325" customFormat="1" ht="35.1" customHeight="1" outlineLevel="1" x14ac:dyDescent="0.25">
      <c r="A268" s="527" t="s">
        <v>355</v>
      </c>
      <c r="B268" s="534"/>
      <c r="C268" s="119" t="s">
        <v>582</v>
      </c>
      <c r="D268" s="541">
        <v>0</v>
      </c>
      <c r="E268" s="518">
        <v>0</v>
      </c>
      <c r="F268" s="518">
        <v>0.46296853999999998</v>
      </c>
      <c r="G268" s="541">
        <v>4.7329389999999999E-2</v>
      </c>
      <c r="H268" s="541">
        <v>0.41190103</v>
      </c>
      <c r="I268" s="517" t="s">
        <v>760</v>
      </c>
      <c r="J268" s="518">
        <f t="shared" si="6"/>
        <v>0.46296853999999998</v>
      </c>
      <c r="K268" s="522" t="str">
        <f t="shared" si="7"/>
        <v>&gt;100 %</v>
      </c>
      <c r="L268" s="535"/>
      <c r="M268" s="536"/>
      <c r="N268" s="119" t="s">
        <v>393</v>
      </c>
      <c r="O268" s="541">
        <v>0</v>
      </c>
      <c r="P268" s="541">
        <v>0</v>
      </c>
      <c r="Q268" s="329">
        <v>2014</v>
      </c>
      <c r="R268" s="329">
        <v>2015</v>
      </c>
      <c r="S268" s="541">
        <v>0</v>
      </c>
      <c r="T268" s="541">
        <v>0</v>
      </c>
      <c r="U268" s="541">
        <v>0</v>
      </c>
      <c r="V268" s="541">
        <v>0</v>
      </c>
      <c r="W268" s="541">
        <v>0</v>
      </c>
      <c r="X268" s="295" t="s">
        <v>722</v>
      </c>
      <c r="Y268" s="295" t="s">
        <v>722</v>
      </c>
    </row>
    <row r="269" spans="1:25" s="325" customFormat="1" ht="35.1" customHeight="1" outlineLevel="1" x14ac:dyDescent="0.25">
      <c r="A269" s="527" t="s">
        <v>355</v>
      </c>
      <c r="B269" s="534"/>
      <c r="C269" s="119" t="s">
        <v>583</v>
      </c>
      <c r="D269" s="541">
        <v>0</v>
      </c>
      <c r="E269" s="518">
        <v>0</v>
      </c>
      <c r="F269" s="518">
        <v>3.9188949399999995</v>
      </c>
      <c r="G269" s="541">
        <v>0.14877951</v>
      </c>
      <c r="H269" s="541">
        <v>3.46987691</v>
      </c>
      <c r="I269" s="517" t="s">
        <v>760</v>
      </c>
      <c r="J269" s="518">
        <f t="shared" si="6"/>
        <v>3.9188949399999995</v>
      </c>
      <c r="K269" s="522" t="str">
        <f t="shared" si="7"/>
        <v>&gt;100 %</v>
      </c>
      <c r="L269" s="535"/>
      <c r="M269" s="536"/>
      <c r="N269" s="119" t="s">
        <v>393</v>
      </c>
      <c r="O269" s="541">
        <v>0</v>
      </c>
      <c r="P269" s="541">
        <v>0</v>
      </c>
      <c r="Q269" s="329">
        <v>2014</v>
      </c>
      <c r="R269" s="329">
        <v>2015</v>
      </c>
      <c r="S269" s="541">
        <v>0</v>
      </c>
      <c r="T269" s="541">
        <v>0</v>
      </c>
      <c r="U269" s="541">
        <v>0</v>
      </c>
      <c r="V269" s="541">
        <v>0.8</v>
      </c>
      <c r="W269" s="541">
        <v>0.60299999999999998</v>
      </c>
      <c r="X269" s="295" t="s">
        <v>722</v>
      </c>
      <c r="Y269" s="295" t="s">
        <v>722</v>
      </c>
    </row>
    <row r="270" spans="1:25" s="325" customFormat="1" ht="35.1" customHeight="1" outlineLevel="1" x14ac:dyDescent="0.25">
      <c r="A270" s="527" t="s">
        <v>355</v>
      </c>
      <c r="B270" s="534"/>
      <c r="C270" s="119" t="s">
        <v>584</v>
      </c>
      <c r="D270" s="541">
        <v>0</v>
      </c>
      <c r="E270" s="518">
        <v>0</v>
      </c>
      <c r="F270" s="518">
        <v>0</v>
      </c>
      <c r="G270" s="541">
        <v>0.66560845999999996</v>
      </c>
      <c r="H270" s="541">
        <v>1.65107665</v>
      </c>
      <c r="I270" s="517" t="s">
        <v>760</v>
      </c>
      <c r="J270" s="518">
        <f t="shared" si="6"/>
        <v>0</v>
      </c>
      <c r="K270" s="522" t="str">
        <f t="shared" si="7"/>
        <v>&gt;100 %</v>
      </c>
      <c r="L270" s="535"/>
      <c r="M270" s="536"/>
      <c r="N270" s="119">
        <v>0</v>
      </c>
      <c r="O270" s="541">
        <v>0</v>
      </c>
      <c r="P270" s="541">
        <v>0</v>
      </c>
      <c r="Q270" s="329">
        <v>2014</v>
      </c>
      <c r="R270" s="329">
        <v>2015</v>
      </c>
      <c r="S270" s="541">
        <v>0</v>
      </c>
      <c r="T270" s="541">
        <v>0</v>
      </c>
      <c r="U270" s="541">
        <v>0</v>
      </c>
      <c r="V270" s="541">
        <v>0.25</v>
      </c>
      <c r="W270" s="541">
        <v>0.77</v>
      </c>
      <c r="X270" s="295" t="s">
        <v>722</v>
      </c>
      <c r="Y270" s="295" t="s">
        <v>722</v>
      </c>
    </row>
    <row r="271" spans="1:25" s="325" customFormat="1" ht="35.1" customHeight="1" outlineLevel="1" x14ac:dyDescent="0.25">
      <c r="A271" s="527" t="s">
        <v>355</v>
      </c>
      <c r="B271" s="534"/>
      <c r="C271" s="119" t="s">
        <v>585</v>
      </c>
      <c r="D271" s="541">
        <v>0</v>
      </c>
      <c r="E271" s="518">
        <v>0</v>
      </c>
      <c r="F271" s="518">
        <v>0.28657289000000002</v>
      </c>
      <c r="G271" s="541">
        <v>0.28657289000000002</v>
      </c>
      <c r="H271" s="541">
        <v>0</v>
      </c>
      <c r="I271" s="517" t="s">
        <v>760</v>
      </c>
      <c r="J271" s="518">
        <f t="shared" si="6"/>
        <v>0.28657289000000002</v>
      </c>
      <c r="K271" s="522" t="str">
        <f t="shared" si="7"/>
        <v>&gt;100 %</v>
      </c>
      <c r="L271" s="535"/>
      <c r="M271" s="536"/>
      <c r="N271" s="119" t="s">
        <v>393</v>
      </c>
      <c r="O271" s="541">
        <v>0</v>
      </c>
      <c r="P271" s="541">
        <v>0</v>
      </c>
      <c r="Q271" s="329">
        <v>2015</v>
      </c>
      <c r="R271" s="329">
        <v>2016</v>
      </c>
      <c r="S271" s="541">
        <v>0</v>
      </c>
      <c r="T271" s="541">
        <v>0</v>
      </c>
      <c r="U271" s="541">
        <v>0</v>
      </c>
      <c r="V271" s="541">
        <v>0</v>
      </c>
      <c r="W271" s="541">
        <v>0</v>
      </c>
      <c r="X271" s="295">
        <v>0</v>
      </c>
      <c r="Y271" s="295">
        <v>0</v>
      </c>
    </row>
    <row r="272" spans="1:25" s="325" customFormat="1" ht="35.1" customHeight="1" outlineLevel="1" x14ac:dyDescent="0.25">
      <c r="A272" s="527" t="s">
        <v>355</v>
      </c>
      <c r="B272" s="534"/>
      <c r="C272" s="119" t="s">
        <v>736</v>
      </c>
      <c r="D272" s="541">
        <v>0</v>
      </c>
      <c r="E272" s="518">
        <v>0</v>
      </c>
      <c r="F272" s="518">
        <v>3.9707086199999999</v>
      </c>
      <c r="G272" s="541">
        <v>4.0314550499999999</v>
      </c>
      <c r="H272" s="541">
        <v>4.0314550499999999</v>
      </c>
      <c r="I272" s="517" t="s">
        <v>760</v>
      </c>
      <c r="J272" s="518">
        <f t="shared" si="6"/>
        <v>3.9707086199999999</v>
      </c>
      <c r="K272" s="522" t="str">
        <f t="shared" si="7"/>
        <v>&gt;100 %</v>
      </c>
      <c r="L272" s="535"/>
      <c r="M272" s="536"/>
      <c r="N272" s="119" t="s">
        <v>393</v>
      </c>
      <c r="O272" s="541">
        <v>0</v>
      </c>
      <c r="P272" s="541">
        <v>0</v>
      </c>
      <c r="Q272" s="329">
        <v>2015</v>
      </c>
      <c r="R272" s="329">
        <v>2015</v>
      </c>
      <c r="S272" s="541">
        <v>0</v>
      </c>
      <c r="T272" s="541">
        <v>0</v>
      </c>
      <c r="U272" s="541">
        <v>0</v>
      </c>
      <c r="V272" s="541">
        <v>0.65</v>
      </c>
      <c r="W272" s="541">
        <v>2.5330000000000004</v>
      </c>
      <c r="X272" s="295" t="s">
        <v>722</v>
      </c>
      <c r="Y272" s="295" t="s">
        <v>722</v>
      </c>
    </row>
    <row r="273" spans="1:25" s="325" customFormat="1" ht="35.1" customHeight="1" outlineLevel="1" x14ac:dyDescent="0.25">
      <c r="A273" s="527" t="s">
        <v>355</v>
      </c>
      <c r="B273" s="534"/>
      <c r="C273" s="119" t="s">
        <v>737</v>
      </c>
      <c r="D273" s="541">
        <v>0</v>
      </c>
      <c r="E273" s="518">
        <v>0</v>
      </c>
      <c r="F273" s="518">
        <v>9.02617E-3</v>
      </c>
      <c r="G273" s="541">
        <v>4.0857251300000001</v>
      </c>
      <c r="H273" s="541">
        <v>4.0857251300000001</v>
      </c>
      <c r="I273" s="517" t="s">
        <v>760</v>
      </c>
      <c r="J273" s="518">
        <f t="shared" ref="J273:J336" si="8">F273-E273</f>
        <v>9.02617E-3</v>
      </c>
      <c r="K273" s="522" t="str">
        <f t="shared" ref="K273:K336" si="9">IF(E273=0,"&gt;100 %",(F273)/(E273))</f>
        <v>&gt;100 %</v>
      </c>
      <c r="L273" s="535"/>
      <c r="M273" s="536"/>
      <c r="N273" s="119" t="s">
        <v>393</v>
      </c>
      <c r="O273" s="541">
        <v>0</v>
      </c>
      <c r="P273" s="541">
        <v>0</v>
      </c>
      <c r="Q273" s="329">
        <v>2015</v>
      </c>
      <c r="R273" s="329">
        <v>2015</v>
      </c>
      <c r="S273" s="541">
        <v>0</v>
      </c>
      <c r="T273" s="541">
        <v>0</v>
      </c>
      <c r="U273" s="541">
        <v>0</v>
      </c>
      <c r="V273" s="541">
        <v>0.5</v>
      </c>
      <c r="W273" s="541">
        <v>0.98599999999999999</v>
      </c>
      <c r="X273" s="295" t="s">
        <v>722</v>
      </c>
      <c r="Y273" s="295" t="s">
        <v>722</v>
      </c>
    </row>
    <row r="274" spans="1:25" s="325" customFormat="1" ht="35.1" customHeight="1" outlineLevel="1" x14ac:dyDescent="0.25">
      <c r="A274" s="527" t="s">
        <v>355</v>
      </c>
      <c r="B274" s="534"/>
      <c r="C274" s="119" t="s">
        <v>738</v>
      </c>
      <c r="D274" s="541">
        <v>0</v>
      </c>
      <c r="E274" s="518">
        <v>0</v>
      </c>
      <c r="F274" s="518">
        <v>1.1213166000000001</v>
      </c>
      <c r="G274" s="541">
        <v>1.3425365500000002</v>
      </c>
      <c r="H274" s="541">
        <v>1.3425365499999999</v>
      </c>
      <c r="I274" s="517" t="s">
        <v>760</v>
      </c>
      <c r="J274" s="518">
        <f t="shared" si="8"/>
        <v>1.1213166000000001</v>
      </c>
      <c r="K274" s="522" t="str">
        <f t="shared" si="9"/>
        <v>&gt;100 %</v>
      </c>
      <c r="L274" s="535"/>
      <c r="M274" s="536"/>
      <c r="N274" s="119" t="s">
        <v>393</v>
      </c>
      <c r="O274" s="541">
        <v>0</v>
      </c>
      <c r="P274" s="541">
        <v>0</v>
      </c>
      <c r="Q274" s="329">
        <v>2015</v>
      </c>
      <c r="R274" s="329">
        <v>2015</v>
      </c>
      <c r="S274" s="541">
        <v>0</v>
      </c>
      <c r="T274" s="541">
        <v>0</v>
      </c>
      <c r="U274" s="541">
        <v>0</v>
      </c>
      <c r="V274" s="541">
        <v>0</v>
      </c>
      <c r="W274" s="541">
        <v>0.155</v>
      </c>
      <c r="X274" s="295" t="s">
        <v>722</v>
      </c>
      <c r="Y274" s="295" t="s">
        <v>722</v>
      </c>
    </row>
    <row r="275" spans="1:25" s="325" customFormat="1" ht="35.1" customHeight="1" outlineLevel="1" x14ac:dyDescent="0.25">
      <c r="A275" s="527" t="s">
        <v>355</v>
      </c>
      <c r="B275" s="534"/>
      <c r="C275" s="119" t="s">
        <v>815</v>
      </c>
      <c r="D275" s="541">
        <v>0</v>
      </c>
      <c r="E275" s="518">
        <v>0</v>
      </c>
      <c r="F275" s="518">
        <v>0</v>
      </c>
      <c r="G275" s="541">
        <v>0.14496428</v>
      </c>
      <c r="H275" s="541">
        <v>0</v>
      </c>
      <c r="I275" s="517" t="s">
        <v>760</v>
      </c>
      <c r="J275" s="518">
        <f t="shared" si="8"/>
        <v>0</v>
      </c>
      <c r="K275" s="522" t="str">
        <f t="shared" si="9"/>
        <v>&gt;100 %</v>
      </c>
      <c r="L275" s="535"/>
      <c r="M275" s="536"/>
      <c r="N275" s="119">
        <v>0</v>
      </c>
      <c r="O275" s="541">
        <v>0</v>
      </c>
      <c r="P275" s="541">
        <v>0</v>
      </c>
      <c r="Q275" s="329">
        <v>2015</v>
      </c>
      <c r="R275" s="329">
        <v>2016</v>
      </c>
      <c r="S275" s="541">
        <v>0</v>
      </c>
      <c r="T275" s="541">
        <v>0</v>
      </c>
      <c r="U275" s="541">
        <v>0</v>
      </c>
      <c r="V275" s="541">
        <v>0</v>
      </c>
      <c r="W275" s="541">
        <v>0</v>
      </c>
      <c r="X275" s="295" t="s">
        <v>722</v>
      </c>
      <c r="Y275" s="295" t="s">
        <v>722</v>
      </c>
    </row>
    <row r="276" spans="1:25" s="325" customFormat="1" ht="35.1" customHeight="1" outlineLevel="1" x14ac:dyDescent="0.25">
      <c r="A276" s="527" t="s">
        <v>355</v>
      </c>
      <c r="B276" s="534"/>
      <c r="C276" s="119" t="s">
        <v>919</v>
      </c>
      <c r="D276" s="541">
        <v>0</v>
      </c>
      <c r="E276" s="518">
        <v>0</v>
      </c>
      <c r="F276" s="518">
        <v>3.7586580000000001E-2</v>
      </c>
      <c r="G276" s="541">
        <v>0.51516958999999996</v>
      </c>
      <c r="H276" s="541">
        <v>0.51516958999999996</v>
      </c>
      <c r="I276" s="517" t="s">
        <v>760</v>
      </c>
      <c r="J276" s="518">
        <f t="shared" si="8"/>
        <v>3.7586580000000001E-2</v>
      </c>
      <c r="K276" s="522" t="str">
        <f t="shared" si="9"/>
        <v>&gt;100 %</v>
      </c>
      <c r="L276" s="535"/>
      <c r="M276" s="536"/>
      <c r="N276" s="119" t="s">
        <v>393</v>
      </c>
      <c r="O276" s="541">
        <v>0</v>
      </c>
      <c r="P276" s="541">
        <v>0</v>
      </c>
      <c r="Q276" s="329">
        <v>2015</v>
      </c>
      <c r="R276" s="329">
        <v>2015</v>
      </c>
      <c r="S276" s="541">
        <v>0</v>
      </c>
      <c r="T276" s="541">
        <v>0</v>
      </c>
      <c r="U276" s="541">
        <v>0</v>
      </c>
      <c r="V276" s="541">
        <v>0.25</v>
      </c>
      <c r="W276" s="541">
        <v>0.17</v>
      </c>
      <c r="X276" s="295" t="s">
        <v>722</v>
      </c>
      <c r="Y276" s="295" t="s">
        <v>722</v>
      </c>
    </row>
    <row r="277" spans="1:25" s="325" customFormat="1" ht="35.1" customHeight="1" outlineLevel="1" x14ac:dyDescent="0.25">
      <c r="A277" s="527" t="s">
        <v>355</v>
      </c>
      <c r="B277" s="534"/>
      <c r="C277" s="119" t="s">
        <v>920</v>
      </c>
      <c r="D277" s="541">
        <v>0</v>
      </c>
      <c r="E277" s="518">
        <v>0</v>
      </c>
      <c r="F277" s="518">
        <v>5.3762100000000002E-3</v>
      </c>
      <c r="G277" s="541">
        <v>4.5561100000000004E-3</v>
      </c>
      <c r="H277" s="541">
        <v>0</v>
      </c>
      <c r="I277" s="517" t="s">
        <v>760</v>
      </c>
      <c r="J277" s="518">
        <f t="shared" si="8"/>
        <v>5.3762100000000002E-3</v>
      </c>
      <c r="K277" s="522" t="str">
        <f t="shared" si="9"/>
        <v>&gt;100 %</v>
      </c>
      <c r="L277" s="535"/>
      <c r="M277" s="536"/>
      <c r="N277" s="119" t="s">
        <v>393</v>
      </c>
      <c r="O277" s="541">
        <v>0</v>
      </c>
      <c r="P277" s="541">
        <v>0</v>
      </c>
      <c r="Q277" s="329">
        <v>2015</v>
      </c>
      <c r="R277" s="329">
        <v>2016</v>
      </c>
      <c r="S277" s="541">
        <v>0</v>
      </c>
      <c r="T277" s="541">
        <v>0</v>
      </c>
      <c r="U277" s="541">
        <v>0</v>
      </c>
      <c r="V277" s="541">
        <v>0</v>
      </c>
      <c r="W277" s="541">
        <v>0</v>
      </c>
      <c r="X277" s="295" t="s">
        <v>722</v>
      </c>
      <c r="Y277" s="295" t="s">
        <v>722</v>
      </c>
    </row>
    <row r="278" spans="1:25" s="325" customFormat="1" ht="35.1" customHeight="1" outlineLevel="1" x14ac:dyDescent="0.25">
      <c r="A278" s="527" t="s">
        <v>355</v>
      </c>
      <c r="B278" s="534"/>
      <c r="C278" s="119" t="s">
        <v>921</v>
      </c>
      <c r="D278" s="541">
        <v>0</v>
      </c>
      <c r="E278" s="518">
        <v>0</v>
      </c>
      <c r="F278" s="518">
        <v>0</v>
      </c>
      <c r="G278" s="541">
        <v>1.3840199999999999E-2</v>
      </c>
      <c r="H278" s="541">
        <v>0</v>
      </c>
      <c r="I278" s="517" t="s">
        <v>760</v>
      </c>
      <c r="J278" s="518">
        <f t="shared" si="8"/>
        <v>0</v>
      </c>
      <c r="K278" s="522" t="str">
        <f t="shared" si="9"/>
        <v>&gt;100 %</v>
      </c>
      <c r="L278" s="535"/>
      <c r="M278" s="536"/>
      <c r="N278" s="119">
        <v>0</v>
      </c>
      <c r="O278" s="541">
        <v>0</v>
      </c>
      <c r="P278" s="541">
        <v>0</v>
      </c>
      <c r="Q278" s="329">
        <v>2015</v>
      </c>
      <c r="R278" s="329">
        <v>2016</v>
      </c>
      <c r="S278" s="541">
        <v>0</v>
      </c>
      <c r="T278" s="541">
        <v>0</v>
      </c>
      <c r="U278" s="541">
        <v>0</v>
      </c>
      <c r="V278" s="541">
        <v>0</v>
      </c>
      <c r="W278" s="541">
        <v>0</v>
      </c>
      <c r="X278" s="295" t="s">
        <v>722</v>
      </c>
      <c r="Y278" s="295" t="s">
        <v>722</v>
      </c>
    </row>
    <row r="279" spans="1:25" s="325" customFormat="1" ht="35.1" customHeight="1" outlineLevel="1" x14ac:dyDescent="0.25">
      <c r="A279" s="527" t="s">
        <v>353</v>
      </c>
      <c r="B279" s="534"/>
      <c r="C279" s="119" t="s">
        <v>386</v>
      </c>
      <c r="D279" s="541">
        <v>0</v>
      </c>
      <c r="E279" s="518">
        <v>0</v>
      </c>
      <c r="F279" s="518">
        <v>0</v>
      </c>
      <c r="G279" s="541">
        <v>0.63300000000000001</v>
      </c>
      <c r="H279" s="541">
        <v>0</v>
      </c>
      <c r="I279" s="517" t="s">
        <v>760</v>
      </c>
      <c r="J279" s="518">
        <f t="shared" si="8"/>
        <v>0</v>
      </c>
      <c r="K279" s="522" t="str">
        <f t="shared" si="9"/>
        <v>&gt;100 %</v>
      </c>
      <c r="L279" s="535"/>
      <c r="M279" s="536"/>
      <c r="N279" s="119">
        <v>0</v>
      </c>
      <c r="O279" s="541">
        <v>0</v>
      </c>
      <c r="P279" s="541">
        <v>0</v>
      </c>
      <c r="Q279" s="329">
        <v>2012</v>
      </c>
      <c r="R279" s="329">
        <v>2015</v>
      </c>
      <c r="S279" s="541">
        <v>0</v>
      </c>
      <c r="T279" s="541">
        <v>0</v>
      </c>
      <c r="U279" s="541">
        <v>0</v>
      </c>
      <c r="V279" s="541">
        <v>0</v>
      </c>
      <c r="W279" s="541">
        <v>0</v>
      </c>
      <c r="X279" s="295">
        <v>0</v>
      </c>
      <c r="Y279" s="295">
        <v>0</v>
      </c>
    </row>
    <row r="280" spans="1:25" s="325" customFormat="1" ht="35.1" customHeight="1" outlineLevel="1" x14ac:dyDescent="0.25">
      <c r="A280" s="527" t="s">
        <v>355</v>
      </c>
      <c r="B280" s="534"/>
      <c r="C280" s="119" t="s">
        <v>817</v>
      </c>
      <c r="D280" s="541">
        <v>0</v>
      </c>
      <c r="E280" s="518">
        <v>0</v>
      </c>
      <c r="F280" s="518">
        <v>0.17018827</v>
      </c>
      <c r="G280" s="541">
        <v>0.45637801999999994</v>
      </c>
      <c r="H280" s="541">
        <v>0.45637802</v>
      </c>
      <c r="I280" s="517" t="s">
        <v>760</v>
      </c>
      <c r="J280" s="518">
        <f t="shared" si="8"/>
        <v>0.17018827</v>
      </c>
      <c r="K280" s="522" t="str">
        <f t="shared" si="9"/>
        <v>&gt;100 %</v>
      </c>
      <c r="L280" s="535"/>
      <c r="M280" s="536"/>
      <c r="N280" s="119" t="s">
        <v>393</v>
      </c>
      <c r="O280" s="541">
        <v>0</v>
      </c>
      <c r="P280" s="541">
        <v>0</v>
      </c>
      <c r="Q280" s="329">
        <v>2015</v>
      </c>
      <c r="R280" s="329">
        <v>2015</v>
      </c>
      <c r="S280" s="541">
        <v>0</v>
      </c>
      <c r="T280" s="541">
        <v>0</v>
      </c>
      <c r="U280" s="541">
        <v>0</v>
      </c>
      <c r="V280" s="541">
        <v>6.3E-2</v>
      </c>
      <c r="W280" s="541">
        <v>7.0000000000000001E-3</v>
      </c>
      <c r="X280" s="295" t="s">
        <v>722</v>
      </c>
      <c r="Y280" s="295" t="s">
        <v>722</v>
      </c>
    </row>
    <row r="281" spans="1:25" s="325" customFormat="1" ht="35.1" customHeight="1" outlineLevel="1" x14ac:dyDescent="0.25">
      <c r="A281" s="527" t="s">
        <v>357</v>
      </c>
      <c r="B281" s="534"/>
      <c r="C281" s="119" t="s">
        <v>586</v>
      </c>
      <c r="D281" s="541">
        <v>0</v>
      </c>
      <c r="E281" s="518">
        <v>0</v>
      </c>
      <c r="F281" s="518">
        <v>0.22900000000000001</v>
      </c>
      <c r="G281" s="541">
        <v>3.4000000000000002E-2</v>
      </c>
      <c r="H281" s="541">
        <v>0.35299999999999998</v>
      </c>
      <c r="I281" s="517" t="s">
        <v>760</v>
      </c>
      <c r="J281" s="518">
        <f t="shared" si="8"/>
        <v>0.22900000000000001</v>
      </c>
      <c r="K281" s="522" t="str">
        <f t="shared" si="9"/>
        <v>&gt;100 %</v>
      </c>
      <c r="L281" s="535"/>
      <c r="M281" s="536"/>
      <c r="N281" s="119" t="s">
        <v>393</v>
      </c>
      <c r="O281" s="541">
        <v>0</v>
      </c>
      <c r="P281" s="541">
        <v>0</v>
      </c>
      <c r="Q281" s="329">
        <v>2014</v>
      </c>
      <c r="R281" s="329">
        <v>2015</v>
      </c>
      <c r="S281" s="541">
        <v>0</v>
      </c>
      <c r="T281" s="541">
        <v>0</v>
      </c>
      <c r="U281" s="541">
        <v>0</v>
      </c>
      <c r="V281" s="541">
        <v>0</v>
      </c>
      <c r="W281" s="541">
        <v>0.36499999999999999</v>
      </c>
      <c r="X281" s="295" t="s">
        <v>393</v>
      </c>
      <c r="Y281" s="295" t="s">
        <v>393</v>
      </c>
    </row>
    <row r="282" spans="1:25" s="325" customFormat="1" ht="35.1" customHeight="1" outlineLevel="1" x14ac:dyDescent="0.25">
      <c r="A282" s="527" t="s">
        <v>357</v>
      </c>
      <c r="B282" s="534"/>
      <c r="C282" s="119" t="s">
        <v>587</v>
      </c>
      <c r="D282" s="541">
        <v>0</v>
      </c>
      <c r="E282" s="518">
        <v>0</v>
      </c>
      <c r="F282" s="518">
        <v>0.44500000000000001</v>
      </c>
      <c r="G282" s="541">
        <v>1.8000000000000002E-2</v>
      </c>
      <c r="H282" s="541">
        <v>0.41499999999999998</v>
      </c>
      <c r="I282" s="517" t="s">
        <v>760</v>
      </c>
      <c r="J282" s="518">
        <f t="shared" si="8"/>
        <v>0.44500000000000001</v>
      </c>
      <c r="K282" s="522" t="str">
        <f t="shared" si="9"/>
        <v>&gt;100 %</v>
      </c>
      <c r="L282" s="535"/>
      <c r="M282" s="536"/>
      <c r="N282" s="119" t="s">
        <v>393</v>
      </c>
      <c r="O282" s="541">
        <v>0</v>
      </c>
      <c r="P282" s="541">
        <v>0</v>
      </c>
      <c r="Q282" s="329">
        <v>2014</v>
      </c>
      <c r="R282" s="329">
        <v>2015</v>
      </c>
      <c r="S282" s="541">
        <v>0</v>
      </c>
      <c r="T282" s="541">
        <v>0</v>
      </c>
      <c r="U282" s="541">
        <v>0</v>
      </c>
      <c r="V282" s="541">
        <v>0.4</v>
      </c>
      <c r="W282" s="541">
        <v>0</v>
      </c>
      <c r="X282" s="295" t="s">
        <v>393</v>
      </c>
      <c r="Y282" s="295" t="s">
        <v>393</v>
      </c>
    </row>
    <row r="283" spans="1:25" s="325" customFormat="1" ht="35.1" customHeight="1" outlineLevel="1" x14ac:dyDescent="0.25">
      <c r="A283" s="527" t="s">
        <v>357</v>
      </c>
      <c r="B283" s="534"/>
      <c r="C283" s="119" t="s">
        <v>588</v>
      </c>
      <c r="D283" s="541">
        <v>0</v>
      </c>
      <c r="E283" s="518">
        <v>0</v>
      </c>
      <c r="F283" s="518">
        <v>0.13200000000000001</v>
      </c>
      <c r="G283" s="541">
        <v>1.8000000000000002E-2</v>
      </c>
      <c r="H283" s="541">
        <v>0.44169999999999998</v>
      </c>
      <c r="I283" s="517" t="s">
        <v>760</v>
      </c>
      <c r="J283" s="518">
        <f t="shared" si="8"/>
        <v>0.13200000000000001</v>
      </c>
      <c r="K283" s="522" t="str">
        <f t="shared" si="9"/>
        <v>&gt;100 %</v>
      </c>
      <c r="L283" s="535"/>
      <c r="M283" s="536"/>
      <c r="N283" s="119" t="s">
        <v>393</v>
      </c>
      <c r="O283" s="541">
        <v>0</v>
      </c>
      <c r="P283" s="541">
        <v>0</v>
      </c>
      <c r="Q283" s="329">
        <v>2014</v>
      </c>
      <c r="R283" s="329">
        <v>2015</v>
      </c>
      <c r="S283" s="541">
        <v>0</v>
      </c>
      <c r="T283" s="541">
        <v>0</v>
      </c>
      <c r="U283" s="541">
        <v>0</v>
      </c>
      <c r="V283" s="541">
        <v>0.4</v>
      </c>
      <c r="W283" s="541">
        <v>0</v>
      </c>
      <c r="X283" s="295" t="s">
        <v>393</v>
      </c>
      <c r="Y283" s="295" t="s">
        <v>393</v>
      </c>
    </row>
    <row r="284" spans="1:25" s="325" customFormat="1" ht="35.1" customHeight="1" outlineLevel="1" x14ac:dyDescent="0.25">
      <c r="A284" s="527" t="s">
        <v>357</v>
      </c>
      <c r="B284" s="534"/>
      <c r="C284" s="119" t="s">
        <v>739</v>
      </c>
      <c r="D284" s="541">
        <v>0</v>
      </c>
      <c r="E284" s="518">
        <v>0</v>
      </c>
      <c r="F284" s="518">
        <v>0.13999999999999999</v>
      </c>
      <c r="G284" s="541">
        <v>0.16799999999999998</v>
      </c>
      <c r="H284" s="541">
        <v>0.16800000000000001</v>
      </c>
      <c r="I284" s="517" t="s">
        <v>760</v>
      </c>
      <c r="J284" s="518">
        <f t="shared" si="8"/>
        <v>0.13999999999999999</v>
      </c>
      <c r="K284" s="522" t="str">
        <f t="shared" si="9"/>
        <v>&gt;100 %</v>
      </c>
      <c r="L284" s="535"/>
      <c r="M284" s="536"/>
      <c r="N284" s="119" t="s">
        <v>393</v>
      </c>
      <c r="O284" s="541">
        <v>0</v>
      </c>
      <c r="P284" s="541">
        <v>0</v>
      </c>
      <c r="Q284" s="329">
        <v>2015</v>
      </c>
      <c r="R284" s="329">
        <v>2015</v>
      </c>
      <c r="S284" s="541">
        <v>0</v>
      </c>
      <c r="T284" s="541">
        <v>0</v>
      </c>
      <c r="U284" s="541">
        <v>0</v>
      </c>
      <c r="V284" s="541">
        <v>0</v>
      </c>
      <c r="W284" s="541">
        <v>0.2</v>
      </c>
      <c r="X284" s="295" t="s">
        <v>393</v>
      </c>
      <c r="Y284" s="295" t="s">
        <v>393</v>
      </c>
    </row>
    <row r="285" spans="1:25" s="325" customFormat="1" ht="35.1" customHeight="1" outlineLevel="1" x14ac:dyDescent="0.25">
      <c r="A285" s="527" t="s">
        <v>357</v>
      </c>
      <c r="B285" s="534"/>
      <c r="C285" s="119" t="s">
        <v>816</v>
      </c>
      <c r="D285" s="541">
        <v>0</v>
      </c>
      <c r="E285" s="518">
        <v>0</v>
      </c>
      <c r="F285" s="518">
        <v>0.10199999999999999</v>
      </c>
      <c r="G285" s="541">
        <v>2.7469999999999999</v>
      </c>
      <c r="H285" s="541">
        <v>2.7469999999999999</v>
      </c>
      <c r="I285" s="517" t="s">
        <v>760</v>
      </c>
      <c r="J285" s="518">
        <f t="shared" si="8"/>
        <v>0.10199999999999999</v>
      </c>
      <c r="K285" s="522" t="str">
        <f t="shared" si="9"/>
        <v>&gt;100 %</v>
      </c>
      <c r="L285" s="535"/>
      <c r="M285" s="536"/>
      <c r="N285" s="119" t="s">
        <v>393</v>
      </c>
      <c r="O285" s="541">
        <v>0</v>
      </c>
      <c r="P285" s="541">
        <v>0</v>
      </c>
      <c r="Q285" s="329">
        <v>2015</v>
      </c>
      <c r="R285" s="329">
        <v>2015</v>
      </c>
      <c r="S285" s="541">
        <v>0</v>
      </c>
      <c r="T285" s="541">
        <v>0</v>
      </c>
      <c r="U285" s="541">
        <v>0</v>
      </c>
      <c r="V285" s="541">
        <v>0</v>
      </c>
      <c r="W285" s="541">
        <v>5.4550000000000001</v>
      </c>
      <c r="X285" s="295" t="s">
        <v>393</v>
      </c>
      <c r="Y285" s="295" t="s">
        <v>393</v>
      </c>
    </row>
    <row r="286" spans="1:25" s="325" customFormat="1" ht="35.1" customHeight="1" outlineLevel="1" x14ac:dyDescent="0.25">
      <c r="A286" s="527" t="s">
        <v>357</v>
      </c>
      <c r="B286" s="534"/>
      <c r="C286" s="119" t="s">
        <v>922</v>
      </c>
      <c r="D286" s="541">
        <v>0</v>
      </c>
      <c r="E286" s="518">
        <v>0</v>
      </c>
      <c r="F286" s="518">
        <v>0.92900000000000005</v>
      </c>
      <c r="G286" s="541">
        <v>3.0220000000000002</v>
      </c>
      <c r="H286" s="541">
        <v>3.0230000000000001</v>
      </c>
      <c r="I286" s="517" t="s">
        <v>760</v>
      </c>
      <c r="J286" s="518">
        <f t="shared" si="8"/>
        <v>0.92900000000000005</v>
      </c>
      <c r="K286" s="522" t="str">
        <f t="shared" si="9"/>
        <v>&gt;100 %</v>
      </c>
      <c r="L286" s="535"/>
      <c r="M286" s="536"/>
      <c r="N286" s="119" t="s">
        <v>393</v>
      </c>
      <c r="O286" s="541">
        <v>0</v>
      </c>
      <c r="P286" s="541">
        <v>0</v>
      </c>
      <c r="Q286" s="329">
        <v>2015</v>
      </c>
      <c r="R286" s="329">
        <v>2015</v>
      </c>
      <c r="S286" s="541">
        <v>0</v>
      </c>
      <c r="T286" s="541">
        <v>0</v>
      </c>
      <c r="U286" s="541">
        <v>0</v>
      </c>
      <c r="V286" s="541">
        <v>2.5000000000000001E-2</v>
      </c>
      <c r="W286" s="541">
        <v>4.01</v>
      </c>
      <c r="X286" s="295" t="s">
        <v>393</v>
      </c>
      <c r="Y286" s="295" t="s">
        <v>393</v>
      </c>
    </row>
    <row r="287" spans="1:25" s="325" customFormat="1" ht="35.1" customHeight="1" outlineLevel="1" x14ac:dyDescent="0.25">
      <c r="A287" s="527" t="s">
        <v>356</v>
      </c>
      <c r="B287" s="534"/>
      <c r="C287" s="119" t="s">
        <v>742</v>
      </c>
      <c r="D287" s="541">
        <v>0</v>
      </c>
      <c r="E287" s="518">
        <v>0</v>
      </c>
      <c r="F287" s="518">
        <v>0</v>
      </c>
      <c r="G287" s="541">
        <v>0</v>
      </c>
      <c r="H287" s="541">
        <v>0.46299999999999997</v>
      </c>
      <c r="I287" s="517" t="s">
        <v>760</v>
      </c>
      <c r="J287" s="518">
        <f t="shared" si="8"/>
        <v>0</v>
      </c>
      <c r="K287" s="522" t="str">
        <f t="shared" si="9"/>
        <v>&gt;100 %</v>
      </c>
      <c r="L287" s="535"/>
      <c r="M287" s="536"/>
      <c r="N287" s="119">
        <v>0</v>
      </c>
      <c r="O287" s="541">
        <v>0.1</v>
      </c>
      <c r="P287" s="541">
        <v>0.11700000000000001</v>
      </c>
      <c r="Q287" s="329">
        <v>2014</v>
      </c>
      <c r="R287" s="329">
        <v>2015</v>
      </c>
      <c r="S287" s="541">
        <v>0</v>
      </c>
      <c r="T287" s="541">
        <v>0</v>
      </c>
      <c r="U287" s="541">
        <v>0</v>
      </c>
      <c r="V287" s="541">
        <v>0.1</v>
      </c>
      <c r="W287" s="541">
        <v>0.11700000000000001</v>
      </c>
      <c r="X287" s="295" t="s">
        <v>393</v>
      </c>
      <c r="Y287" s="295" t="s">
        <v>393</v>
      </c>
    </row>
    <row r="288" spans="1:25" s="325" customFormat="1" ht="35.1" customHeight="1" outlineLevel="1" x14ac:dyDescent="0.25">
      <c r="A288" s="527" t="s">
        <v>355</v>
      </c>
      <c r="B288" s="534"/>
      <c r="C288" s="119" t="s">
        <v>747</v>
      </c>
      <c r="D288" s="541">
        <v>0</v>
      </c>
      <c r="E288" s="518">
        <v>0</v>
      </c>
      <c r="F288" s="518">
        <v>0.43638561999999997</v>
      </c>
      <c r="G288" s="541">
        <v>0</v>
      </c>
      <c r="H288" s="541">
        <v>0</v>
      </c>
      <c r="I288" s="517" t="s">
        <v>760</v>
      </c>
      <c r="J288" s="518">
        <f t="shared" si="8"/>
        <v>0.43638561999999997</v>
      </c>
      <c r="K288" s="522" t="str">
        <f t="shared" si="9"/>
        <v>&gt;100 %</v>
      </c>
      <c r="L288" s="535"/>
      <c r="M288" s="536"/>
      <c r="N288" s="119" t="s">
        <v>393</v>
      </c>
      <c r="O288" s="541">
        <v>0</v>
      </c>
      <c r="P288" s="541">
        <v>0</v>
      </c>
      <c r="Q288" s="329">
        <v>2014</v>
      </c>
      <c r="R288" s="329">
        <v>2014</v>
      </c>
      <c r="S288" s="541">
        <v>0</v>
      </c>
      <c r="T288" s="541">
        <v>0</v>
      </c>
      <c r="U288" s="541">
        <v>0</v>
      </c>
      <c r="V288" s="541">
        <v>0</v>
      </c>
      <c r="W288" s="541">
        <v>0</v>
      </c>
      <c r="X288" s="295">
        <v>0</v>
      </c>
      <c r="Y288" s="295">
        <v>0</v>
      </c>
    </row>
    <row r="289" spans="1:25" s="325" customFormat="1" ht="35.1" customHeight="1" outlineLevel="1" x14ac:dyDescent="0.25">
      <c r="A289" s="527" t="s">
        <v>355</v>
      </c>
      <c r="B289" s="534"/>
      <c r="C289" s="119" t="s">
        <v>595</v>
      </c>
      <c r="D289" s="541">
        <v>0</v>
      </c>
      <c r="E289" s="518">
        <v>0</v>
      </c>
      <c r="F289" s="518">
        <v>0.11957533999999995</v>
      </c>
      <c r="G289" s="541">
        <v>0.46949535000000003</v>
      </c>
      <c r="H289" s="541">
        <v>0.46949534999999998</v>
      </c>
      <c r="I289" s="517" t="s">
        <v>760</v>
      </c>
      <c r="J289" s="518">
        <f t="shared" si="8"/>
        <v>0.11957533999999995</v>
      </c>
      <c r="K289" s="522" t="str">
        <f t="shared" si="9"/>
        <v>&gt;100 %</v>
      </c>
      <c r="L289" s="535"/>
      <c r="M289" s="536"/>
      <c r="N289" s="119" t="s">
        <v>393</v>
      </c>
      <c r="O289" s="541">
        <v>0</v>
      </c>
      <c r="P289" s="541">
        <v>0</v>
      </c>
      <c r="Q289" s="329">
        <v>2015</v>
      </c>
      <c r="R289" s="329">
        <v>2015</v>
      </c>
      <c r="S289" s="541">
        <v>0</v>
      </c>
      <c r="T289" s="541">
        <v>0</v>
      </c>
      <c r="U289" s="541">
        <v>0</v>
      </c>
      <c r="V289" s="541">
        <v>0.16</v>
      </c>
      <c r="W289" s="541">
        <v>0.05</v>
      </c>
      <c r="X289" s="295" t="s">
        <v>722</v>
      </c>
      <c r="Y289" s="295" t="s">
        <v>722</v>
      </c>
    </row>
    <row r="290" spans="1:25" s="325" customFormat="1" ht="35.1" customHeight="1" outlineLevel="1" x14ac:dyDescent="0.25">
      <c r="A290" s="527" t="s">
        <v>355</v>
      </c>
      <c r="B290" s="534"/>
      <c r="C290" s="119" t="s">
        <v>748</v>
      </c>
      <c r="D290" s="541">
        <v>0</v>
      </c>
      <c r="E290" s="518">
        <v>0</v>
      </c>
      <c r="F290" s="518">
        <v>0</v>
      </c>
      <c r="G290" s="541">
        <v>0.22205314000000004</v>
      </c>
      <c r="H290" s="541">
        <v>0.22205314000000001</v>
      </c>
      <c r="I290" s="517" t="s">
        <v>760</v>
      </c>
      <c r="J290" s="518">
        <f t="shared" si="8"/>
        <v>0</v>
      </c>
      <c r="K290" s="522" t="str">
        <f t="shared" si="9"/>
        <v>&gt;100 %</v>
      </c>
      <c r="L290" s="535"/>
      <c r="M290" s="536"/>
      <c r="N290" s="119">
        <v>0</v>
      </c>
      <c r="O290" s="541">
        <v>0</v>
      </c>
      <c r="P290" s="541">
        <v>0</v>
      </c>
      <c r="Q290" s="329">
        <v>2015</v>
      </c>
      <c r="R290" s="329">
        <v>2015</v>
      </c>
      <c r="S290" s="541">
        <v>0</v>
      </c>
      <c r="T290" s="541">
        <v>0</v>
      </c>
      <c r="U290" s="541">
        <v>0</v>
      </c>
      <c r="V290" s="541">
        <v>0</v>
      </c>
      <c r="W290" s="541">
        <v>0.36599999999999999</v>
      </c>
      <c r="X290" s="295" t="s">
        <v>722</v>
      </c>
      <c r="Y290" s="295" t="s">
        <v>722</v>
      </c>
    </row>
    <row r="291" spans="1:25" s="325" customFormat="1" ht="35.1" customHeight="1" outlineLevel="1" x14ac:dyDescent="0.25">
      <c r="A291" s="527" t="s">
        <v>355</v>
      </c>
      <c r="B291" s="534"/>
      <c r="C291" s="119" t="s">
        <v>822</v>
      </c>
      <c r="D291" s="541">
        <v>0</v>
      </c>
      <c r="E291" s="518">
        <v>0</v>
      </c>
      <c r="F291" s="518">
        <v>0</v>
      </c>
      <c r="G291" s="541">
        <v>0.28139701</v>
      </c>
      <c r="H291" s="541">
        <v>0.28139701</v>
      </c>
      <c r="I291" s="517" t="s">
        <v>760</v>
      </c>
      <c r="J291" s="518">
        <f t="shared" si="8"/>
        <v>0</v>
      </c>
      <c r="K291" s="522" t="str">
        <f t="shared" si="9"/>
        <v>&gt;100 %</v>
      </c>
      <c r="L291" s="535"/>
      <c r="M291" s="536"/>
      <c r="N291" s="119">
        <v>0</v>
      </c>
      <c r="O291" s="541">
        <v>0</v>
      </c>
      <c r="P291" s="541">
        <v>0</v>
      </c>
      <c r="Q291" s="329">
        <v>2015</v>
      </c>
      <c r="R291" s="329">
        <v>2015</v>
      </c>
      <c r="S291" s="541">
        <v>0</v>
      </c>
      <c r="T291" s="541">
        <v>0</v>
      </c>
      <c r="U291" s="541">
        <v>0</v>
      </c>
      <c r="V291" s="541">
        <v>0</v>
      </c>
      <c r="W291" s="541">
        <v>0.18</v>
      </c>
      <c r="X291" s="295" t="s">
        <v>722</v>
      </c>
      <c r="Y291" s="295" t="s">
        <v>722</v>
      </c>
    </row>
    <row r="292" spans="1:25" s="325" customFormat="1" ht="35.1" customHeight="1" outlineLevel="1" x14ac:dyDescent="0.25">
      <c r="A292" s="527" t="s">
        <v>355</v>
      </c>
      <c r="B292" s="534"/>
      <c r="C292" s="119" t="s">
        <v>823</v>
      </c>
      <c r="D292" s="541">
        <v>0</v>
      </c>
      <c r="E292" s="518">
        <v>0</v>
      </c>
      <c r="F292" s="518">
        <v>0</v>
      </c>
      <c r="G292" s="541">
        <v>2.6858699999999999E-2</v>
      </c>
      <c r="H292" s="541">
        <v>0</v>
      </c>
      <c r="I292" s="517" t="s">
        <v>760</v>
      </c>
      <c r="J292" s="518">
        <f t="shared" si="8"/>
        <v>0</v>
      </c>
      <c r="K292" s="522" t="str">
        <f t="shared" si="9"/>
        <v>&gt;100 %</v>
      </c>
      <c r="L292" s="535"/>
      <c r="M292" s="536"/>
      <c r="N292" s="119">
        <v>0</v>
      </c>
      <c r="O292" s="541">
        <v>0</v>
      </c>
      <c r="P292" s="541">
        <v>0</v>
      </c>
      <c r="Q292" s="329">
        <v>2015</v>
      </c>
      <c r="R292" s="329">
        <v>2016</v>
      </c>
      <c r="S292" s="541">
        <v>0</v>
      </c>
      <c r="T292" s="541">
        <v>0</v>
      </c>
      <c r="U292" s="541">
        <v>0</v>
      </c>
      <c r="V292" s="541">
        <v>0</v>
      </c>
      <c r="W292" s="541">
        <v>0</v>
      </c>
      <c r="X292" s="295" t="s">
        <v>722</v>
      </c>
      <c r="Y292" s="295" t="s">
        <v>722</v>
      </c>
    </row>
    <row r="293" spans="1:25" s="325" customFormat="1" ht="35.1" customHeight="1" outlineLevel="1" x14ac:dyDescent="0.25">
      <c r="A293" s="527" t="s">
        <v>357</v>
      </c>
      <c r="B293" s="534"/>
      <c r="C293" s="119" t="s">
        <v>593</v>
      </c>
      <c r="D293" s="541">
        <v>0</v>
      </c>
      <c r="E293" s="518">
        <v>0</v>
      </c>
      <c r="F293" s="518">
        <v>1.2E-2</v>
      </c>
      <c r="G293" s="541">
        <v>6.0000000000000001E-3</v>
      </c>
      <c r="H293" s="541">
        <v>1.0999999999999999E-2</v>
      </c>
      <c r="I293" s="517" t="s">
        <v>760</v>
      </c>
      <c r="J293" s="518">
        <f t="shared" si="8"/>
        <v>1.2E-2</v>
      </c>
      <c r="K293" s="522" t="str">
        <f t="shared" si="9"/>
        <v>&gt;100 %</v>
      </c>
      <c r="L293" s="535"/>
      <c r="M293" s="536"/>
      <c r="N293" s="119" t="s">
        <v>393</v>
      </c>
      <c r="O293" s="541">
        <v>0</v>
      </c>
      <c r="P293" s="541">
        <v>0</v>
      </c>
      <c r="Q293" s="329">
        <v>2014</v>
      </c>
      <c r="R293" s="329">
        <v>2015</v>
      </c>
      <c r="S293" s="541">
        <v>0</v>
      </c>
      <c r="T293" s="541">
        <v>0</v>
      </c>
      <c r="U293" s="541">
        <v>0</v>
      </c>
      <c r="V293" s="541">
        <v>0</v>
      </c>
      <c r="W293" s="541">
        <v>0.17</v>
      </c>
      <c r="X293" s="295" t="s">
        <v>393</v>
      </c>
      <c r="Y293" s="295" t="s">
        <v>393</v>
      </c>
    </row>
    <row r="294" spans="1:25" s="325" customFormat="1" ht="35.1" customHeight="1" outlineLevel="1" x14ac:dyDescent="0.25">
      <c r="A294" s="527" t="s">
        <v>355</v>
      </c>
      <c r="B294" s="534"/>
      <c r="C294" s="119" t="s">
        <v>405</v>
      </c>
      <c r="D294" s="541">
        <v>0</v>
      </c>
      <c r="E294" s="518">
        <v>0</v>
      </c>
      <c r="F294" s="518">
        <v>7.9509969999999999E-2</v>
      </c>
      <c r="G294" s="541">
        <v>0</v>
      </c>
      <c r="H294" s="541">
        <v>0</v>
      </c>
      <c r="I294" s="517" t="s">
        <v>760</v>
      </c>
      <c r="J294" s="518">
        <f t="shared" si="8"/>
        <v>7.9509969999999999E-2</v>
      </c>
      <c r="K294" s="522" t="str">
        <f t="shared" si="9"/>
        <v>&gt;100 %</v>
      </c>
      <c r="L294" s="535"/>
      <c r="M294" s="536"/>
      <c r="N294" s="119" t="s">
        <v>393</v>
      </c>
      <c r="O294" s="541">
        <v>0</v>
      </c>
      <c r="P294" s="541">
        <v>0</v>
      </c>
      <c r="Q294" s="329">
        <v>2013</v>
      </c>
      <c r="R294" s="329">
        <v>2014</v>
      </c>
      <c r="S294" s="541">
        <v>0</v>
      </c>
      <c r="T294" s="541">
        <v>0</v>
      </c>
      <c r="U294" s="541">
        <v>0</v>
      </c>
      <c r="V294" s="541">
        <v>0</v>
      </c>
      <c r="W294" s="541">
        <v>0</v>
      </c>
      <c r="X294" s="295">
        <v>0</v>
      </c>
      <c r="Y294" s="295">
        <v>0</v>
      </c>
    </row>
    <row r="295" spans="1:25" s="325" customFormat="1" ht="35.1" customHeight="1" outlineLevel="1" x14ac:dyDescent="0.25">
      <c r="A295" s="527" t="s">
        <v>355</v>
      </c>
      <c r="B295" s="534"/>
      <c r="C295" s="119" t="s">
        <v>824</v>
      </c>
      <c r="D295" s="541">
        <v>0</v>
      </c>
      <c r="E295" s="518">
        <v>0</v>
      </c>
      <c r="F295" s="518">
        <v>0</v>
      </c>
      <c r="G295" s="541">
        <v>6.3412399999999994E-2</v>
      </c>
      <c r="H295" s="541">
        <v>0</v>
      </c>
      <c r="I295" s="517" t="s">
        <v>760</v>
      </c>
      <c r="J295" s="518">
        <f t="shared" si="8"/>
        <v>0</v>
      </c>
      <c r="K295" s="522" t="str">
        <f t="shared" si="9"/>
        <v>&gt;100 %</v>
      </c>
      <c r="L295" s="535"/>
      <c r="M295" s="536"/>
      <c r="N295" s="119">
        <v>0</v>
      </c>
      <c r="O295" s="541">
        <v>0</v>
      </c>
      <c r="P295" s="541">
        <v>0</v>
      </c>
      <c r="Q295" s="329">
        <v>2015</v>
      </c>
      <c r="R295" s="329">
        <v>2016</v>
      </c>
      <c r="S295" s="541">
        <v>0</v>
      </c>
      <c r="T295" s="541">
        <v>0</v>
      </c>
      <c r="U295" s="541">
        <v>0</v>
      </c>
      <c r="V295" s="541">
        <v>0</v>
      </c>
      <c r="W295" s="541">
        <v>0</v>
      </c>
      <c r="X295" s="295">
        <v>0</v>
      </c>
      <c r="Y295" s="295">
        <v>0</v>
      </c>
    </row>
    <row r="296" spans="1:25" s="325" customFormat="1" ht="35.1" customHeight="1" outlineLevel="1" x14ac:dyDescent="0.25">
      <c r="A296" s="527" t="s">
        <v>355</v>
      </c>
      <c r="B296" s="534"/>
      <c r="C296" s="119" t="s">
        <v>750</v>
      </c>
      <c r="D296" s="541">
        <v>0</v>
      </c>
      <c r="E296" s="518">
        <v>0</v>
      </c>
      <c r="F296" s="518">
        <v>0.51198666000000004</v>
      </c>
      <c r="G296" s="541">
        <v>0</v>
      </c>
      <c r="H296" s="541">
        <v>0</v>
      </c>
      <c r="I296" s="517" t="s">
        <v>760</v>
      </c>
      <c r="J296" s="518">
        <f t="shared" si="8"/>
        <v>0.51198666000000004</v>
      </c>
      <c r="K296" s="522" t="str">
        <f t="shared" si="9"/>
        <v>&gt;100 %</v>
      </c>
      <c r="L296" s="535"/>
      <c r="M296" s="536"/>
      <c r="N296" s="119" t="s">
        <v>393</v>
      </c>
      <c r="O296" s="541">
        <v>0</v>
      </c>
      <c r="P296" s="541">
        <v>0</v>
      </c>
      <c r="Q296" s="329">
        <v>2014</v>
      </c>
      <c r="R296" s="329">
        <v>2014</v>
      </c>
      <c r="S296" s="541">
        <v>0</v>
      </c>
      <c r="T296" s="541">
        <v>0</v>
      </c>
      <c r="U296" s="541">
        <v>0</v>
      </c>
      <c r="V296" s="541">
        <v>0</v>
      </c>
      <c r="W296" s="541">
        <v>0</v>
      </c>
      <c r="X296" s="295">
        <v>0</v>
      </c>
      <c r="Y296" s="295">
        <v>0</v>
      </c>
    </row>
    <row r="297" spans="1:25" s="325" customFormat="1" ht="35.1" customHeight="1" outlineLevel="1" x14ac:dyDescent="0.25">
      <c r="A297" s="527" t="s">
        <v>355</v>
      </c>
      <c r="B297" s="534"/>
      <c r="C297" s="119" t="s">
        <v>751</v>
      </c>
      <c r="D297" s="541">
        <v>0</v>
      </c>
      <c r="E297" s="518">
        <v>0</v>
      </c>
      <c r="F297" s="518">
        <v>1.6217919299999999</v>
      </c>
      <c r="G297" s="541">
        <v>0</v>
      </c>
      <c r="H297" s="541">
        <v>0</v>
      </c>
      <c r="I297" s="517" t="s">
        <v>760</v>
      </c>
      <c r="J297" s="518">
        <f t="shared" si="8"/>
        <v>1.6217919299999999</v>
      </c>
      <c r="K297" s="522" t="str">
        <f t="shared" si="9"/>
        <v>&gt;100 %</v>
      </c>
      <c r="L297" s="535"/>
      <c r="M297" s="536"/>
      <c r="N297" s="119" t="s">
        <v>393</v>
      </c>
      <c r="O297" s="541">
        <v>0</v>
      </c>
      <c r="P297" s="541">
        <v>0</v>
      </c>
      <c r="Q297" s="329">
        <v>2014</v>
      </c>
      <c r="R297" s="329">
        <v>2014</v>
      </c>
      <c r="S297" s="541">
        <v>0</v>
      </c>
      <c r="T297" s="541">
        <v>0</v>
      </c>
      <c r="U297" s="541">
        <v>0</v>
      </c>
      <c r="V297" s="541">
        <v>0</v>
      </c>
      <c r="W297" s="541">
        <v>0</v>
      </c>
      <c r="X297" s="295">
        <v>0</v>
      </c>
      <c r="Y297" s="295">
        <v>0</v>
      </c>
    </row>
    <row r="298" spans="1:25" s="325" customFormat="1" ht="35.1" customHeight="1" outlineLevel="1" x14ac:dyDescent="0.25">
      <c r="A298" s="527" t="s">
        <v>355</v>
      </c>
      <c r="B298" s="534"/>
      <c r="C298" s="119" t="s">
        <v>752</v>
      </c>
      <c r="D298" s="541">
        <v>0</v>
      </c>
      <c r="E298" s="518">
        <v>0</v>
      </c>
      <c r="F298" s="518">
        <v>6.3920919999999992E-2</v>
      </c>
      <c r="G298" s="541">
        <v>0</v>
      </c>
      <c r="H298" s="541">
        <v>0</v>
      </c>
      <c r="I298" s="517" t="s">
        <v>760</v>
      </c>
      <c r="J298" s="518">
        <f t="shared" si="8"/>
        <v>6.3920919999999992E-2</v>
      </c>
      <c r="K298" s="522" t="str">
        <f t="shared" si="9"/>
        <v>&gt;100 %</v>
      </c>
      <c r="L298" s="535"/>
      <c r="M298" s="536"/>
      <c r="N298" s="119" t="s">
        <v>393</v>
      </c>
      <c r="O298" s="541">
        <v>0</v>
      </c>
      <c r="P298" s="541">
        <v>0</v>
      </c>
      <c r="Q298" s="329">
        <v>2014</v>
      </c>
      <c r="R298" s="329">
        <v>2014</v>
      </c>
      <c r="S298" s="541">
        <v>0</v>
      </c>
      <c r="T298" s="541">
        <v>0</v>
      </c>
      <c r="U298" s="541">
        <v>0</v>
      </c>
      <c r="V298" s="541">
        <v>0</v>
      </c>
      <c r="W298" s="541">
        <v>0</v>
      </c>
      <c r="X298" s="295">
        <v>0</v>
      </c>
      <c r="Y298" s="295">
        <v>0</v>
      </c>
    </row>
    <row r="299" spans="1:25" s="325" customFormat="1" ht="35.1" customHeight="1" outlineLevel="1" x14ac:dyDescent="0.25">
      <c r="A299" s="527" t="s">
        <v>355</v>
      </c>
      <c r="B299" s="534"/>
      <c r="C299" s="119" t="s">
        <v>753</v>
      </c>
      <c r="D299" s="541">
        <v>0</v>
      </c>
      <c r="E299" s="518">
        <v>0</v>
      </c>
      <c r="F299" s="518">
        <v>0.16883114999999999</v>
      </c>
      <c r="G299" s="541">
        <v>0</v>
      </c>
      <c r="H299" s="541">
        <v>0</v>
      </c>
      <c r="I299" s="517" t="s">
        <v>760</v>
      </c>
      <c r="J299" s="518">
        <f t="shared" si="8"/>
        <v>0.16883114999999999</v>
      </c>
      <c r="K299" s="522" t="str">
        <f t="shared" si="9"/>
        <v>&gt;100 %</v>
      </c>
      <c r="L299" s="535"/>
      <c r="M299" s="536"/>
      <c r="N299" s="119" t="s">
        <v>393</v>
      </c>
      <c r="O299" s="541">
        <v>0</v>
      </c>
      <c r="P299" s="541">
        <v>0</v>
      </c>
      <c r="Q299" s="329">
        <v>2014</v>
      </c>
      <c r="R299" s="329">
        <v>2014</v>
      </c>
      <c r="S299" s="541">
        <v>0</v>
      </c>
      <c r="T299" s="541">
        <v>0</v>
      </c>
      <c r="U299" s="541">
        <v>0</v>
      </c>
      <c r="V299" s="541">
        <v>0</v>
      </c>
      <c r="W299" s="541">
        <v>0</v>
      </c>
      <c r="X299" s="295">
        <v>0</v>
      </c>
      <c r="Y299" s="295">
        <v>0</v>
      </c>
    </row>
    <row r="300" spans="1:25" s="325" customFormat="1" ht="35.1" customHeight="1" outlineLevel="1" x14ac:dyDescent="0.25">
      <c r="A300" s="527" t="s">
        <v>355</v>
      </c>
      <c r="B300" s="534"/>
      <c r="C300" s="119" t="s">
        <v>571</v>
      </c>
      <c r="D300" s="541">
        <v>0</v>
      </c>
      <c r="E300" s="518">
        <v>0</v>
      </c>
      <c r="F300" s="518">
        <v>6.3184980000000002E-2</v>
      </c>
      <c r="G300" s="541">
        <v>0.24806982999999999</v>
      </c>
      <c r="H300" s="541">
        <v>0.33254620000000001</v>
      </c>
      <c r="I300" s="517" t="s">
        <v>760</v>
      </c>
      <c r="J300" s="518">
        <f t="shared" si="8"/>
        <v>6.3184980000000002E-2</v>
      </c>
      <c r="K300" s="522" t="str">
        <f t="shared" si="9"/>
        <v>&gt;100 %</v>
      </c>
      <c r="L300" s="535"/>
      <c r="M300" s="536"/>
      <c r="N300" s="119" t="s">
        <v>393</v>
      </c>
      <c r="O300" s="541">
        <v>0</v>
      </c>
      <c r="P300" s="541">
        <v>0</v>
      </c>
      <c r="Q300" s="329">
        <v>2014</v>
      </c>
      <c r="R300" s="329">
        <v>2015</v>
      </c>
      <c r="S300" s="541">
        <v>0</v>
      </c>
      <c r="T300" s="541">
        <v>0</v>
      </c>
      <c r="U300" s="541">
        <v>0</v>
      </c>
      <c r="V300" s="541">
        <v>0.16</v>
      </c>
      <c r="W300" s="541">
        <v>0.06</v>
      </c>
      <c r="X300" s="295" t="s">
        <v>722</v>
      </c>
      <c r="Y300" s="295" t="s">
        <v>722</v>
      </c>
    </row>
    <row r="301" spans="1:25" s="325" customFormat="1" ht="35.1" customHeight="1" outlineLevel="1" x14ac:dyDescent="0.25">
      <c r="A301" s="527" t="s">
        <v>355</v>
      </c>
      <c r="B301" s="534"/>
      <c r="C301" s="119" t="s">
        <v>580</v>
      </c>
      <c r="D301" s="541">
        <v>0</v>
      </c>
      <c r="E301" s="518">
        <v>0</v>
      </c>
      <c r="F301" s="518">
        <v>0</v>
      </c>
      <c r="G301" s="541">
        <v>0.10075286</v>
      </c>
      <c r="H301" s="541">
        <v>0</v>
      </c>
      <c r="I301" s="517" t="s">
        <v>760</v>
      </c>
      <c r="J301" s="518">
        <f t="shared" si="8"/>
        <v>0</v>
      </c>
      <c r="K301" s="522" t="str">
        <f t="shared" si="9"/>
        <v>&gt;100 %</v>
      </c>
      <c r="L301" s="535"/>
      <c r="M301" s="536"/>
      <c r="N301" s="119">
        <v>0</v>
      </c>
      <c r="O301" s="541">
        <v>0</v>
      </c>
      <c r="P301" s="541">
        <v>0</v>
      </c>
      <c r="Q301" s="329">
        <v>2014</v>
      </c>
      <c r="R301" s="329">
        <v>2016</v>
      </c>
      <c r="S301" s="541">
        <v>0</v>
      </c>
      <c r="T301" s="541">
        <v>0</v>
      </c>
      <c r="U301" s="541">
        <v>0</v>
      </c>
      <c r="V301" s="541">
        <v>0</v>
      </c>
      <c r="W301" s="541">
        <v>0</v>
      </c>
      <c r="X301" s="295">
        <v>0</v>
      </c>
      <c r="Y301" s="295">
        <v>0</v>
      </c>
    </row>
    <row r="302" spans="1:25" s="325" customFormat="1" ht="35.1" customHeight="1" outlineLevel="1" x14ac:dyDescent="0.25">
      <c r="A302" s="527" t="s">
        <v>355</v>
      </c>
      <c r="B302" s="534"/>
      <c r="C302" s="119" t="s">
        <v>755</v>
      </c>
      <c r="D302" s="541">
        <v>0</v>
      </c>
      <c r="E302" s="518">
        <v>0</v>
      </c>
      <c r="F302" s="518">
        <v>2.7136400000000001E-2</v>
      </c>
      <c r="G302" s="541">
        <v>0.3968373</v>
      </c>
      <c r="H302" s="541">
        <v>0.3968373</v>
      </c>
      <c r="I302" s="517" t="s">
        <v>760</v>
      </c>
      <c r="J302" s="518">
        <f t="shared" si="8"/>
        <v>2.7136400000000001E-2</v>
      </c>
      <c r="K302" s="522" t="str">
        <f t="shared" si="9"/>
        <v>&gt;100 %</v>
      </c>
      <c r="L302" s="535"/>
      <c r="M302" s="536"/>
      <c r="N302" s="119" t="s">
        <v>393</v>
      </c>
      <c r="O302" s="541">
        <v>0</v>
      </c>
      <c r="P302" s="541">
        <v>0</v>
      </c>
      <c r="Q302" s="329">
        <v>2015</v>
      </c>
      <c r="R302" s="329">
        <v>2015</v>
      </c>
      <c r="S302" s="541">
        <v>0</v>
      </c>
      <c r="T302" s="541">
        <v>0</v>
      </c>
      <c r="U302" s="541">
        <v>0</v>
      </c>
      <c r="V302" s="541">
        <v>0.16</v>
      </c>
      <c r="W302" s="541">
        <v>0</v>
      </c>
      <c r="X302" s="295" t="s">
        <v>722</v>
      </c>
      <c r="Y302" s="295" t="s">
        <v>722</v>
      </c>
    </row>
    <row r="303" spans="1:25" s="325" customFormat="1" ht="35.1" customHeight="1" outlineLevel="1" x14ac:dyDescent="0.25">
      <c r="A303" s="527" t="s">
        <v>355</v>
      </c>
      <c r="B303" s="534"/>
      <c r="C303" s="119" t="s">
        <v>757</v>
      </c>
      <c r="D303" s="541">
        <v>0</v>
      </c>
      <c r="E303" s="518">
        <v>0</v>
      </c>
      <c r="F303" s="518">
        <v>0</v>
      </c>
      <c r="G303" s="541">
        <v>4.7601709999999998E-2</v>
      </c>
      <c r="H303" s="541">
        <v>0</v>
      </c>
      <c r="I303" s="517" t="s">
        <v>760</v>
      </c>
      <c r="J303" s="518">
        <f t="shared" si="8"/>
        <v>0</v>
      </c>
      <c r="K303" s="522" t="str">
        <f t="shared" si="9"/>
        <v>&gt;100 %</v>
      </c>
      <c r="L303" s="535"/>
      <c r="M303" s="536"/>
      <c r="N303" s="119">
        <v>0</v>
      </c>
      <c r="O303" s="541">
        <v>0</v>
      </c>
      <c r="P303" s="541">
        <v>0</v>
      </c>
      <c r="Q303" s="329">
        <v>2015</v>
      </c>
      <c r="R303" s="329">
        <v>2016</v>
      </c>
      <c r="S303" s="541">
        <v>0</v>
      </c>
      <c r="T303" s="541">
        <v>0</v>
      </c>
      <c r="U303" s="541">
        <v>0</v>
      </c>
      <c r="V303" s="541">
        <v>0</v>
      </c>
      <c r="W303" s="541">
        <v>0</v>
      </c>
      <c r="X303" s="295" t="s">
        <v>722</v>
      </c>
      <c r="Y303" s="295" t="s">
        <v>722</v>
      </c>
    </row>
    <row r="304" spans="1:25" s="325" customFormat="1" ht="35.1" customHeight="1" outlineLevel="1" x14ac:dyDescent="0.25">
      <c r="A304" s="527" t="s">
        <v>355</v>
      </c>
      <c r="B304" s="534"/>
      <c r="C304" s="119" t="s">
        <v>758</v>
      </c>
      <c r="D304" s="541">
        <v>0</v>
      </c>
      <c r="E304" s="518">
        <v>0</v>
      </c>
      <c r="F304" s="518">
        <v>0</v>
      </c>
      <c r="G304" s="541">
        <v>1.3531099700000002</v>
      </c>
      <c r="H304" s="541">
        <v>1.35310997</v>
      </c>
      <c r="I304" s="517" t="s">
        <v>760</v>
      </c>
      <c r="J304" s="518">
        <f t="shared" si="8"/>
        <v>0</v>
      </c>
      <c r="K304" s="522" t="str">
        <f t="shared" si="9"/>
        <v>&gt;100 %</v>
      </c>
      <c r="L304" s="535"/>
      <c r="M304" s="536"/>
      <c r="N304" s="119">
        <v>0</v>
      </c>
      <c r="O304" s="541">
        <v>0</v>
      </c>
      <c r="P304" s="541">
        <v>0</v>
      </c>
      <c r="Q304" s="329">
        <v>2015</v>
      </c>
      <c r="R304" s="329">
        <v>2015</v>
      </c>
      <c r="S304" s="541">
        <v>0</v>
      </c>
      <c r="T304" s="541">
        <v>0</v>
      </c>
      <c r="U304" s="541">
        <v>0</v>
      </c>
      <c r="V304" s="541">
        <v>0.16</v>
      </c>
      <c r="W304" s="541">
        <v>0.73599999999999999</v>
      </c>
      <c r="X304" s="295" t="s">
        <v>722</v>
      </c>
      <c r="Y304" s="295" t="s">
        <v>722</v>
      </c>
    </row>
    <row r="305" spans="1:25" s="325" customFormat="1" ht="35.1" customHeight="1" outlineLevel="1" x14ac:dyDescent="0.25">
      <c r="A305" s="527" t="s">
        <v>355</v>
      </c>
      <c r="B305" s="534"/>
      <c r="C305" s="119" t="s">
        <v>759</v>
      </c>
      <c r="D305" s="541">
        <v>0</v>
      </c>
      <c r="E305" s="518">
        <v>0</v>
      </c>
      <c r="F305" s="518">
        <v>0</v>
      </c>
      <c r="G305" s="541">
        <v>5.9091650000000003E-2</v>
      </c>
      <c r="H305" s="541">
        <v>0</v>
      </c>
      <c r="I305" s="517" t="s">
        <v>760</v>
      </c>
      <c r="J305" s="518">
        <f t="shared" si="8"/>
        <v>0</v>
      </c>
      <c r="K305" s="522" t="str">
        <f t="shared" si="9"/>
        <v>&gt;100 %</v>
      </c>
      <c r="L305" s="535"/>
      <c r="M305" s="536"/>
      <c r="N305" s="119">
        <v>0</v>
      </c>
      <c r="O305" s="541">
        <v>0</v>
      </c>
      <c r="P305" s="541">
        <v>0</v>
      </c>
      <c r="Q305" s="329">
        <v>2015</v>
      </c>
      <c r="R305" s="329">
        <v>2016</v>
      </c>
      <c r="S305" s="541">
        <v>0</v>
      </c>
      <c r="T305" s="541">
        <v>0</v>
      </c>
      <c r="U305" s="541">
        <v>0</v>
      </c>
      <c r="V305" s="541">
        <v>0</v>
      </c>
      <c r="W305" s="541">
        <v>0</v>
      </c>
      <c r="X305" s="295">
        <v>0</v>
      </c>
      <c r="Y305" s="295">
        <v>0</v>
      </c>
    </row>
    <row r="306" spans="1:25" s="325" customFormat="1" ht="35.1" customHeight="1" outlineLevel="1" x14ac:dyDescent="0.25">
      <c r="A306" s="527" t="s">
        <v>355</v>
      </c>
      <c r="B306" s="534"/>
      <c r="C306" s="119" t="s">
        <v>936</v>
      </c>
      <c r="D306" s="541">
        <v>0</v>
      </c>
      <c r="E306" s="518">
        <v>0</v>
      </c>
      <c r="F306" s="518">
        <v>5.4991499999999995E-3</v>
      </c>
      <c r="G306" s="541">
        <v>0</v>
      </c>
      <c r="H306" s="541">
        <v>0</v>
      </c>
      <c r="I306" s="517" t="s">
        <v>760</v>
      </c>
      <c r="J306" s="518">
        <f t="shared" si="8"/>
        <v>5.4991499999999995E-3</v>
      </c>
      <c r="K306" s="522" t="str">
        <f t="shared" si="9"/>
        <v>&gt;100 %</v>
      </c>
      <c r="L306" s="535"/>
      <c r="M306" s="536"/>
      <c r="N306" s="119" t="s">
        <v>393</v>
      </c>
      <c r="O306" s="541">
        <v>0</v>
      </c>
      <c r="P306" s="541">
        <v>0</v>
      </c>
      <c r="Q306" s="329">
        <v>2015</v>
      </c>
      <c r="R306" s="329">
        <v>2015</v>
      </c>
      <c r="S306" s="541">
        <v>0</v>
      </c>
      <c r="T306" s="541">
        <v>0</v>
      </c>
      <c r="U306" s="541">
        <v>0</v>
      </c>
      <c r="V306" s="541">
        <v>0</v>
      </c>
      <c r="W306" s="541">
        <v>0</v>
      </c>
      <c r="X306" s="295">
        <v>0</v>
      </c>
      <c r="Y306" s="295">
        <v>0</v>
      </c>
    </row>
    <row r="307" spans="1:25" s="325" customFormat="1" ht="35.1" customHeight="1" outlineLevel="1" x14ac:dyDescent="0.25">
      <c r="A307" s="527" t="s">
        <v>355</v>
      </c>
      <c r="B307" s="534"/>
      <c r="C307" s="119" t="s">
        <v>828</v>
      </c>
      <c r="D307" s="541">
        <v>0</v>
      </c>
      <c r="E307" s="518">
        <v>0</v>
      </c>
      <c r="F307" s="518">
        <v>0</v>
      </c>
      <c r="G307" s="541">
        <v>0.59373719000000003</v>
      </c>
      <c r="H307" s="541">
        <v>0</v>
      </c>
      <c r="I307" s="517" t="s">
        <v>760</v>
      </c>
      <c r="J307" s="518">
        <f t="shared" si="8"/>
        <v>0</v>
      </c>
      <c r="K307" s="522" t="str">
        <f t="shared" si="9"/>
        <v>&gt;100 %</v>
      </c>
      <c r="L307" s="535"/>
      <c r="M307" s="536"/>
      <c r="N307" s="119">
        <v>0</v>
      </c>
      <c r="O307" s="541">
        <v>0</v>
      </c>
      <c r="P307" s="541">
        <v>0</v>
      </c>
      <c r="Q307" s="329">
        <v>2015</v>
      </c>
      <c r="R307" s="329">
        <v>2016</v>
      </c>
      <c r="S307" s="541">
        <v>0</v>
      </c>
      <c r="T307" s="541">
        <v>0</v>
      </c>
      <c r="U307" s="541">
        <v>0</v>
      </c>
      <c r="V307" s="541">
        <v>0.16</v>
      </c>
      <c r="W307" s="541">
        <v>0.214</v>
      </c>
      <c r="X307" s="295">
        <v>0</v>
      </c>
      <c r="Y307" s="295">
        <v>0</v>
      </c>
    </row>
    <row r="308" spans="1:25" s="325" customFormat="1" ht="35.1" customHeight="1" outlineLevel="1" x14ac:dyDescent="0.25">
      <c r="A308" s="527" t="s">
        <v>357</v>
      </c>
      <c r="B308" s="534"/>
      <c r="C308" s="119" t="s">
        <v>859</v>
      </c>
      <c r="D308" s="541">
        <v>0</v>
      </c>
      <c r="E308" s="518">
        <v>0</v>
      </c>
      <c r="F308" s="518">
        <v>13.754000000000008</v>
      </c>
      <c r="G308" s="541">
        <v>6.0972999999999988</v>
      </c>
      <c r="H308" s="541">
        <v>3.1866000000000003</v>
      </c>
      <c r="I308" s="517" t="s">
        <v>760</v>
      </c>
      <c r="J308" s="518">
        <f t="shared" si="8"/>
        <v>13.754000000000008</v>
      </c>
      <c r="K308" s="522" t="str">
        <f t="shared" si="9"/>
        <v>&gt;100 %</v>
      </c>
      <c r="L308" s="535"/>
      <c r="M308" s="536"/>
      <c r="N308" s="119" t="s">
        <v>393</v>
      </c>
      <c r="O308" s="541">
        <v>0</v>
      </c>
      <c r="P308" s="541">
        <v>0</v>
      </c>
      <c r="Q308" s="329">
        <v>2015</v>
      </c>
      <c r="R308" s="329">
        <v>2015</v>
      </c>
      <c r="S308" s="541">
        <v>0</v>
      </c>
      <c r="T308" s="541">
        <v>0</v>
      </c>
      <c r="U308" s="541">
        <v>0</v>
      </c>
      <c r="V308" s="541">
        <v>0</v>
      </c>
      <c r="W308" s="541">
        <v>6.6050000000000004</v>
      </c>
      <c r="X308" s="295" t="s">
        <v>393</v>
      </c>
      <c r="Y308" s="295" t="s">
        <v>393</v>
      </c>
    </row>
    <row r="309" spans="1:25" s="325" customFormat="1" ht="35.1" customHeight="1" outlineLevel="1" x14ac:dyDescent="0.25">
      <c r="A309" s="527" t="s">
        <v>357</v>
      </c>
      <c r="B309" s="534"/>
      <c r="C309" s="119" t="s">
        <v>825</v>
      </c>
      <c r="D309" s="541">
        <v>0</v>
      </c>
      <c r="E309" s="518">
        <v>0</v>
      </c>
      <c r="F309" s="518">
        <v>1.4999999999999999E-2</v>
      </c>
      <c r="G309" s="541">
        <v>0.376</v>
      </c>
      <c r="H309" s="541">
        <v>0.376</v>
      </c>
      <c r="I309" s="517" t="s">
        <v>760</v>
      </c>
      <c r="J309" s="518">
        <f t="shared" si="8"/>
        <v>1.4999999999999999E-2</v>
      </c>
      <c r="K309" s="522" t="str">
        <f t="shared" si="9"/>
        <v>&gt;100 %</v>
      </c>
      <c r="L309" s="535"/>
      <c r="M309" s="536"/>
      <c r="N309" s="119" t="s">
        <v>393</v>
      </c>
      <c r="O309" s="541">
        <v>0</v>
      </c>
      <c r="P309" s="541">
        <v>0</v>
      </c>
      <c r="Q309" s="329">
        <v>2015</v>
      </c>
      <c r="R309" s="329">
        <v>2015</v>
      </c>
      <c r="S309" s="541">
        <v>0</v>
      </c>
      <c r="T309" s="541">
        <v>0</v>
      </c>
      <c r="U309" s="541">
        <v>0</v>
      </c>
      <c r="V309" s="541">
        <v>2.5000000000000001E-2</v>
      </c>
      <c r="W309" s="541">
        <v>1.4E-2</v>
      </c>
      <c r="X309" s="295" t="s">
        <v>393</v>
      </c>
      <c r="Y309" s="295" t="s">
        <v>393</v>
      </c>
    </row>
    <row r="310" spans="1:25" s="325" customFormat="1" ht="35.1" customHeight="1" outlineLevel="1" x14ac:dyDescent="0.25">
      <c r="A310" s="527" t="s">
        <v>357</v>
      </c>
      <c r="B310" s="534"/>
      <c r="C310" s="119" t="s">
        <v>826</v>
      </c>
      <c r="D310" s="541">
        <v>0</v>
      </c>
      <c r="E310" s="518">
        <v>0</v>
      </c>
      <c r="F310" s="518">
        <v>2.8000000000000001E-2</v>
      </c>
      <c r="G310" s="541">
        <v>0.69700000000000006</v>
      </c>
      <c r="H310" s="541">
        <v>0.69699999999999995</v>
      </c>
      <c r="I310" s="517" t="s">
        <v>760</v>
      </c>
      <c r="J310" s="518">
        <f t="shared" si="8"/>
        <v>2.8000000000000001E-2</v>
      </c>
      <c r="K310" s="522" t="str">
        <f t="shared" si="9"/>
        <v>&gt;100 %</v>
      </c>
      <c r="L310" s="535"/>
      <c r="M310" s="536"/>
      <c r="N310" s="119" t="s">
        <v>393</v>
      </c>
      <c r="O310" s="541">
        <v>0</v>
      </c>
      <c r="P310" s="541">
        <v>0</v>
      </c>
      <c r="Q310" s="329">
        <v>2015</v>
      </c>
      <c r="R310" s="329">
        <v>2015</v>
      </c>
      <c r="S310" s="541">
        <v>0</v>
      </c>
      <c r="T310" s="541">
        <v>0</v>
      </c>
      <c r="U310" s="541">
        <v>0</v>
      </c>
      <c r="V310" s="541">
        <v>2.5000000000000001E-2</v>
      </c>
      <c r="W310" s="541">
        <v>0.41199999999999998</v>
      </c>
      <c r="X310" s="295" t="s">
        <v>393</v>
      </c>
      <c r="Y310" s="295" t="s">
        <v>393</v>
      </c>
    </row>
    <row r="311" spans="1:25" s="325" customFormat="1" ht="35.1" customHeight="1" outlineLevel="1" x14ac:dyDescent="0.25">
      <c r="A311" s="527" t="s">
        <v>357</v>
      </c>
      <c r="B311" s="534"/>
      <c r="C311" s="119" t="s">
        <v>827</v>
      </c>
      <c r="D311" s="541">
        <v>0</v>
      </c>
      <c r="E311" s="518">
        <v>0</v>
      </c>
      <c r="F311" s="518">
        <v>2.3E-2</v>
      </c>
      <c r="G311" s="541">
        <v>0.57100000000000006</v>
      </c>
      <c r="H311" s="541">
        <v>0.57099999999999995</v>
      </c>
      <c r="I311" s="517" t="s">
        <v>760</v>
      </c>
      <c r="J311" s="518">
        <f t="shared" si="8"/>
        <v>2.3E-2</v>
      </c>
      <c r="K311" s="522" t="str">
        <f t="shared" si="9"/>
        <v>&gt;100 %</v>
      </c>
      <c r="L311" s="535"/>
      <c r="M311" s="536"/>
      <c r="N311" s="119" t="s">
        <v>393</v>
      </c>
      <c r="O311" s="541">
        <v>0</v>
      </c>
      <c r="P311" s="541">
        <v>0</v>
      </c>
      <c r="Q311" s="329">
        <v>2015</v>
      </c>
      <c r="R311" s="329">
        <v>2015</v>
      </c>
      <c r="S311" s="541">
        <v>0</v>
      </c>
      <c r="T311" s="541">
        <v>0</v>
      </c>
      <c r="U311" s="541">
        <v>0</v>
      </c>
      <c r="V311" s="541">
        <v>2.5000000000000001E-2</v>
      </c>
      <c r="W311" s="541">
        <v>0.22500000000000001</v>
      </c>
      <c r="X311" s="295" t="s">
        <v>393</v>
      </c>
      <c r="Y311" s="295" t="s">
        <v>393</v>
      </c>
    </row>
    <row r="312" spans="1:25" s="325" customFormat="1" ht="35.1" customHeight="1" outlineLevel="1" x14ac:dyDescent="0.25">
      <c r="A312" s="527" t="s">
        <v>356</v>
      </c>
      <c r="B312" s="534"/>
      <c r="C312" s="119" t="s">
        <v>937</v>
      </c>
      <c r="D312" s="541">
        <v>32.418500000000002</v>
      </c>
      <c r="E312" s="518">
        <v>10.952267999999959</v>
      </c>
      <c r="F312" s="518">
        <v>13.931999999999999</v>
      </c>
      <c r="G312" s="541">
        <v>32.4283</v>
      </c>
      <c r="H312" s="541">
        <v>36.525700000000008</v>
      </c>
      <c r="I312" s="517">
        <v>18.486500000000003</v>
      </c>
      <c r="J312" s="518">
        <f t="shared" si="8"/>
        <v>2.9797320000000393</v>
      </c>
      <c r="K312" s="522">
        <f t="shared" si="9"/>
        <v>1.2720652927777196</v>
      </c>
      <c r="L312" s="535"/>
      <c r="M312" s="536"/>
      <c r="N312" s="119" t="s">
        <v>463</v>
      </c>
      <c r="O312" s="541">
        <v>1.5509999999999995</v>
      </c>
      <c r="P312" s="541">
        <v>23.085000000000001</v>
      </c>
      <c r="Q312" s="329">
        <v>2015</v>
      </c>
      <c r="R312" s="329">
        <v>2015</v>
      </c>
      <c r="S312" s="541">
        <v>38.253500000000003</v>
      </c>
      <c r="T312" s="541">
        <v>1.792</v>
      </c>
      <c r="U312" s="541">
        <v>22.47</v>
      </c>
      <c r="V312" s="541">
        <v>1.5509999999999999</v>
      </c>
      <c r="W312" s="541">
        <v>23.085000000000001</v>
      </c>
      <c r="X312" s="295" t="s">
        <v>393</v>
      </c>
      <c r="Y312" s="295" t="s">
        <v>393</v>
      </c>
    </row>
    <row r="313" spans="1:25" s="325" customFormat="1" ht="35.1" customHeight="1" outlineLevel="1" x14ac:dyDescent="0.25">
      <c r="A313" s="527" t="s">
        <v>356</v>
      </c>
      <c r="B313" s="534"/>
      <c r="C313" s="119" t="s">
        <v>938</v>
      </c>
      <c r="D313" s="541">
        <v>0</v>
      </c>
      <c r="E313" s="518">
        <v>0</v>
      </c>
      <c r="F313" s="518">
        <v>0.14899999999999999</v>
      </c>
      <c r="G313" s="541">
        <v>2.0640000000000001</v>
      </c>
      <c r="H313" s="541">
        <v>2.0640000000000001</v>
      </c>
      <c r="I313" s="517" t="s">
        <v>760</v>
      </c>
      <c r="J313" s="518">
        <f t="shared" si="8"/>
        <v>0.14899999999999999</v>
      </c>
      <c r="K313" s="522" t="str">
        <f t="shared" si="9"/>
        <v>&gt;100 %</v>
      </c>
      <c r="L313" s="535"/>
      <c r="M313" s="536"/>
      <c r="N313" s="119" t="s">
        <v>393</v>
      </c>
      <c r="O313" s="541">
        <v>0.05</v>
      </c>
      <c r="P313" s="541">
        <v>1.2270000000000001</v>
      </c>
      <c r="Q313" s="329">
        <v>2015</v>
      </c>
      <c r="R313" s="329">
        <v>2015</v>
      </c>
      <c r="S313" s="541">
        <v>0</v>
      </c>
      <c r="T313" s="541">
        <v>0</v>
      </c>
      <c r="U313" s="541">
        <v>0</v>
      </c>
      <c r="V313" s="541">
        <v>0.05</v>
      </c>
      <c r="W313" s="541">
        <v>1.2270000000000001</v>
      </c>
      <c r="X313" s="295" t="s">
        <v>393</v>
      </c>
      <c r="Y313" s="295" t="s">
        <v>393</v>
      </c>
    </row>
    <row r="314" spans="1:25" s="325" customFormat="1" ht="35.1" customHeight="1" outlineLevel="1" x14ac:dyDescent="0.25">
      <c r="A314" s="527" t="s">
        <v>353</v>
      </c>
      <c r="B314" s="534"/>
      <c r="C314" s="119" t="s">
        <v>600</v>
      </c>
      <c r="D314" s="541">
        <v>0</v>
      </c>
      <c r="E314" s="518">
        <v>0</v>
      </c>
      <c r="F314" s="518">
        <v>0.59219042</v>
      </c>
      <c r="G314" s="541">
        <v>0.55100000000000005</v>
      </c>
      <c r="H314" s="541">
        <v>0.55100000000000005</v>
      </c>
      <c r="I314" s="517" t="s">
        <v>760</v>
      </c>
      <c r="J314" s="518">
        <f t="shared" si="8"/>
        <v>0.59219042</v>
      </c>
      <c r="K314" s="522" t="str">
        <f t="shared" si="9"/>
        <v>&gt;100 %</v>
      </c>
      <c r="L314" s="535"/>
      <c r="M314" s="536"/>
      <c r="N314" s="119" t="s">
        <v>393</v>
      </c>
      <c r="O314" s="541">
        <v>0</v>
      </c>
      <c r="P314" s="541">
        <v>0</v>
      </c>
      <c r="Q314" s="329">
        <v>2015</v>
      </c>
      <c r="R314" s="329">
        <v>2015</v>
      </c>
      <c r="S314" s="541">
        <v>0</v>
      </c>
      <c r="T314" s="541">
        <v>0</v>
      </c>
      <c r="U314" s="541">
        <v>0</v>
      </c>
      <c r="V314" s="541">
        <v>0.1</v>
      </c>
      <c r="W314" s="541">
        <v>9.8000000000000004E-2</v>
      </c>
      <c r="X314" s="295" t="s">
        <v>575</v>
      </c>
      <c r="Y314" s="295" t="s">
        <v>575</v>
      </c>
    </row>
    <row r="315" spans="1:25" s="325" customFormat="1" ht="35.1" customHeight="1" outlineLevel="1" x14ac:dyDescent="0.25">
      <c r="A315" s="527" t="s">
        <v>353</v>
      </c>
      <c r="B315" s="534"/>
      <c r="C315" s="119" t="s">
        <v>394</v>
      </c>
      <c r="D315" s="541">
        <v>0</v>
      </c>
      <c r="E315" s="518">
        <v>0</v>
      </c>
      <c r="F315" s="518">
        <v>0</v>
      </c>
      <c r="G315" s="541">
        <v>0.01</v>
      </c>
      <c r="H315" s="541">
        <v>0</v>
      </c>
      <c r="I315" s="517" t="s">
        <v>760</v>
      </c>
      <c r="J315" s="518">
        <f t="shared" si="8"/>
        <v>0</v>
      </c>
      <c r="K315" s="522" t="str">
        <f t="shared" si="9"/>
        <v>&gt;100 %</v>
      </c>
      <c r="L315" s="535"/>
      <c r="M315" s="536"/>
      <c r="N315" s="119">
        <v>0</v>
      </c>
      <c r="O315" s="541">
        <v>0</v>
      </c>
      <c r="P315" s="541">
        <v>0</v>
      </c>
      <c r="Q315" s="329">
        <v>2015</v>
      </c>
      <c r="R315" s="329">
        <v>2015</v>
      </c>
      <c r="S315" s="541">
        <v>0</v>
      </c>
      <c r="T315" s="541">
        <v>0</v>
      </c>
      <c r="U315" s="541">
        <v>0</v>
      </c>
      <c r="V315" s="541">
        <v>0</v>
      </c>
      <c r="W315" s="541">
        <v>0</v>
      </c>
      <c r="X315" s="295">
        <v>0</v>
      </c>
      <c r="Y315" s="295">
        <v>0</v>
      </c>
    </row>
    <row r="316" spans="1:25" s="325" customFormat="1" ht="35.1" customHeight="1" outlineLevel="1" x14ac:dyDescent="0.25">
      <c r="A316" s="527" t="s">
        <v>353</v>
      </c>
      <c r="B316" s="534"/>
      <c r="C316" s="119" t="s">
        <v>761</v>
      </c>
      <c r="D316" s="541">
        <v>0</v>
      </c>
      <c r="E316" s="518">
        <v>0</v>
      </c>
      <c r="F316" s="518">
        <v>2.6625179999999998E-2</v>
      </c>
      <c r="G316" s="541">
        <v>0.64800000000000002</v>
      </c>
      <c r="H316" s="541">
        <v>0.64800000000000002</v>
      </c>
      <c r="I316" s="517" t="s">
        <v>760</v>
      </c>
      <c r="J316" s="518">
        <f t="shared" si="8"/>
        <v>2.6625179999999998E-2</v>
      </c>
      <c r="K316" s="522" t="str">
        <f t="shared" si="9"/>
        <v>&gt;100 %</v>
      </c>
      <c r="L316" s="535"/>
      <c r="M316" s="536"/>
      <c r="N316" s="119" t="s">
        <v>393</v>
      </c>
      <c r="O316" s="541">
        <v>0</v>
      </c>
      <c r="P316" s="541">
        <v>0</v>
      </c>
      <c r="Q316" s="329">
        <v>2015</v>
      </c>
      <c r="R316" s="329">
        <v>2015</v>
      </c>
      <c r="S316" s="541">
        <v>0</v>
      </c>
      <c r="T316" s="541">
        <v>0</v>
      </c>
      <c r="U316" s="541">
        <v>0</v>
      </c>
      <c r="V316" s="541">
        <v>0</v>
      </c>
      <c r="W316" s="541">
        <v>0.01</v>
      </c>
      <c r="X316" s="295" t="s">
        <v>603</v>
      </c>
      <c r="Y316" s="295" t="s">
        <v>603</v>
      </c>
    </row>
    <row r="317" spans="1:25" s="325" customFormat="1" ht="35.1" customHeight="1" outlineLevel="1" x14ac:dyDescent="0.25">
      <c r="A317" s="527" t="s">
        <v>353</v>
      </c>
      <c r="B317" s="534"/>
      <c r="C317" s="119" t="s">
        <v>762</v>
      </c>
      <c r="D317" s="541">
        <v>0</v>
      </c>
      <c r="E317" s="518">
        <v>0</v>
      </c>
      <c r="F317" s="518">
        <v>0.15975</v>
      </c>
      <c r="G317" s="541">
        <v>0.35799999999999998</v>
      </c>
      <c r="H317" s="541">
        <v>0</v>
      </c>
      <c r="I317" s="517" t="s">
        <v>760</v>
      </c>
      <c r="J317" s="518">
        <f t="shared" si="8"/>
        <v>0.15975</v>
      </c>
      <c r="K317" s="522" t="str">
        <f t="shared" si="9"/>
        <v>&gt;100 %</v>
      </c>
      <c r="L317" s="535"/>
      <c r="M317" s="536"/>
      <c r="N317" s="119" t="s">
        <v>393</v>
      </c>
      <c r="O317" s="541">
        <v>0</v>
      </c>
      <c r="P317" s="541">
        <v>0</v>
      </c>
      <c r="Q317" s="329">
        <v>2015</v>
      </c>
      <c r="R317" s="329">
        <v>2015</v>
      </c>
      <c r="S317" s="541">
        <v>0</v>
      </c>
      <c r="T317" s="541">
        <v>0</v>
      </c>
      <c r="U317" s="541">
        <v>0</v>
      </c>
      <c r="V317" s="541">
        <v>0</v>
      </c>
      <c r="W317" s="541">
        <v>0</v>
      </c>
      <c r="X317" s="295">
        <v>0</v>
      </c>
      <c r="Y317" s="295">
        <v>0</v>
      </c>
    </row>
    <row r="318" spans="1:25" s="325" customFormat="1" ht="35.1" customHeight="1" outlineLevel="1" x14ac:dyDescent="0.25">
      <c r="A318" s="527" t="s">
        <v>353</v>
      </c>
      <c r="B318" s="534"/>
      <c r="C318" s="119" t="s">
        <v>763</v>
      </c>
      <c r="D318" s="541">
        <v>0</v>
      </c>
      <c r="E318" s="518">
        <v>0</v>
      </c>
      <c r="F318" s="518">
        <v>0.69071501000000002</v>
      </c>
      <c r="G318" s="541">
        <v>0.72599999999999998</v>
      </c>
      <c r="H318" s="541">
        <v>0.72599999999999998</v>
      </c>
      <c r="I318" s="517" t="s">
        <v>760</v>
      </c>
      <c r="J318" s="518">
        <f t="shared" si="8"/>
        <v>0.69071501000000002</v>
      </c>
      <c r="K318" s="522" t="str">
        <f t="shared" si="9"/>
        <v>&gt;100 %</v>
      </c>
      <c r="L318" s="535"/>
      <c r="M318" s="536"/>
      <c r="N318" s="119" t="s">
        <v>393</v>
      </c>
      <c r="O318" s="541">
        <v>0</v>
      </c>
      <c r="P318" s="541">
        <v>0</v>
      </c>
      <c r="Q318" s="329">
        <v>2015</v>
      </c>
      <c r="R318" s="329">
        <v>2015</v>
      </c>
      <c r="S318" s="541">
        <v>0</v>
      </c>
      <c r="T318" s="541">
        <v>0</v>
      </c>
      <c r="U318" s="541">
        <v>0</v>
      </c>
      <c r="V318" s="541">
        <v>2.5000000000000001E-2</v>
      </c>
      <c r="W318" s="541">
        <v>0.442</v>
      </c>
      <c r="X318" s="295" t="s">
        <v>575</v>
      </c>
      <c r="Y318" s="295" t="s">
        <v>575</v>
      </c>
    </row>
    <row r="319" spans="1:25" s="325" customFormat="1" ht="35.1" customHeight="1" outlineLevel="1" x14ac:dyDescent="0.25">
      <c r="A319" s="527" t="s">
        <v>353</v>
      </c>
      <c r="B319" s="534"/>
      <c r="C319" s="119" t="s">
        <v>764</v>
      </c>
      <c r="D319" s="541">
        <v>0</v>
      </c>
      <c r="E319" s="518">
        <v>0</v>
      </c>
      <c r="F319" s="518">
        <v>1.22678954</v>
      </c>
      <c r="G319" s="541">
        <v>1.0680000000000001</v>
      </c>
      <c r="H319" s="541">
        <v>1.0680000000000001</v>
      </c>
      <c r="I319" s="517" t="s">
        <v>760</v>
      </c>
      <c r="J319" s="518">
        <f t="shared" si="8"/>
        <v>1.22678954</v>
      </c>
      <c r="K319" s="522" t="str">
        <f t="shared" si="9"/>
        <v>&gt;100 %</v>
      </c>
      <c r="L319" s="535"/>
      <c r="M319" s="536"/>
      <c r="N319" s="119" t="s">
        <v>393</v>
      </c>
      <c r="O319" s="541">
        <v>0</v>
      </c>
      <c r="P319" s="541">
        <v>0</v>
      </c>
      <c r="Q319" s="329">
        <v>2015</v>
      </c>
      <c r="R319" s="329">
        <v>2015</v>
      </c>
      <c r="S319" s="541">
        <v>0</v>
      </c>
      <c r="T319" s="541">
        <v>0</v>
      </c>
      <c r="U319" s="541">
        <v>0</v>
      </c>
      <c r="V319" s="541">
        <v>2.5000000000000001E-2</v>
      </c>
      <c r="W319" s="541">
        <v>0.82699999999999996</v>
      </c>
      <c r="X319" s="295" t="s">
        <v>575</v>
      </c>
      <c r="Y319" s="295" t="s">
        <v>575</v>
      </c>
    </row>
    <row r="320" spans="1:25" s="325" customFormat="1" ht="35.1" customHeight="1" outlineLevel="1" x14ac:dyDescent="0.25">
      <c r="A320" s="527" t="s">
        <v>353</v>
      </c>
      <c r="B320" s="534"/>
      <c r="C320" s="119" t="s">
        <v>765</v>
      </c>
      <c r="D320" s="541">
        <v>0</v>
      </c>
      <c r="E320" s="518">
        <v>0</v>
      </c>
      <c r="F320" s="518">
        <v>0.90385068999999996</v>
      </c>
      <c r="G320" s="541">
        <v>0.96199999999999997</v>
      </c>
      <c r="H320" s="541">
        <v>0.96199999999999997</v>
      </c>
      <c r="I320" s="517" t="s">
        <v>760</v>
      </c>
      <c r="J320" s="518">
        <f t="shared" si="8"/>
        <v>0.90385068999999996</v>
      </c>
      <c r="K320" s="522" t="str">
        <f t="shared" si="9"/>
        <v>&gt;100 %</v>
      </c>
      <c r="L320" s="535"/>
      <c r="M320" s="536"/>
      <c r="N320" s="119" t="s">
        <v>393</v>
      </c>
      <c r="O320" s="541">
        <v>0</v>
      </c>
      <c r="P320" s="541">
        <v>0</v>
      </c>
      <c r="Q320" s="329">
        <v>2015</v>
      </c>
      <c r="R320" s="329">
        <v>2015</v>
      </c>
      <c r="S320" s="541">
        <v>0</v>
      </c>
      <c r="T320" s="541">
        <v>0</v>
      </c>
      <c r="U320" s="541">
        <v>0</v>
      </c>
      <c r="V320" s="541">
        <v>0</v>
      </c>
      <c r="W320" s="541">
        <v>0.61599999999999999</v>
      </c>
      <c r="X320" s="295" t="s">
        <v>575</v>
      </c>
      <c r="Y320" s="295" t="s">
        <v>575</v>
      </c>
    </row>
    <row r="321" spans="1:25" s="325" customFormat="1" ht="35.1" customHeight="1" outlineLevel="1" x14ac:dyDescent="0.25">
      <c r="A321" s="527" t="s">
        <v>353</v>
      </c>
      <c r="B321" s="534"/>
      <c r="C321" s="119" t="s">
        <v>766</v>
      </c>
      <c r="D321" s="541">
        <v>0</v>
      </c>
      <c r="E321" s="518">
        <v>0</v>
      </c>
      <c r="F321" s="518">
        <v>1.13799333</v>
      </c>
      <c r="G321" s="541">
        <v>0.75</v>
      </c>
      <c r="H321" s="541">
        <v>1.0189999999999999</v>
      </c>
      <c r="I321" s="517" t="s">
        <v>760</v>
      </c>
      <c r="J321" s="518">
        <f t="shared" si="8"/>
        <v>1.13799333</v>
      </c>
      <c r="K321" s="522" t="str">
        <f t="shared" si="9"/>
        <v>&gt;100 %</v>
      </c>
      <c r="L321" s="535"/>
      <c r="M321" s="536"/>
      <c r="N321" s="119" t="s">
        <v>393</v>
      </c>
      <c r="O321" s="541">
        <v>0</v>
      </c>
      <c r="P321" s="541">
        <v>0</v>
      </c>
      <c r="Q321" s="329">
        <v>2014</v>
      </c>
      <c r="R321" s="329">
        <v>2015</v>
      </c>
      <c r="S321" s="541">
        <v>0</v>
      </c>
      <c r="T321" s="541">
        <v>0</v>
      </c>
      <c r="U321" s="541">
        <v>0</v>
      </c>
      <c r="V321" s="541">
        <v>6.3E-2</v>
      </c>
      <c r="W321" s="541">
        <v>0.48600000000000004</v>
      </c>
      <c r="X321" s="295" t="s">
        <v>575</v>
      </c>
      <c r="Y321" s="295" t="s">
        <v>575</v>
      </c>
    </row>
    <row r="322" spans="1:25" s="325" customFormat="1" ht="35.1" customHeight="1" outlineLevel="1" x14ac:dyDescent="0.25">
      <c r="A322" s="527" t="s">
        <v>353</v>
      </c>
      <c r="B322" s="534"/>
      <c r="C322" s="119" t="s">
        <v>767</v>
      </c>
      <c r="D322" s="541">
        <v>0</v>
      </c>
      <c r="E322" s="518">
        <v>0</v>
      </c>
      <c r="F322" s="518">
        <v>0</v>
      </c>
      <c r="G322" s="541">
        <v>5.0000000000000001E-3</v>
      </c>
      <c r="H322" s="541">
        <v>0</v>
      </c>
      <c r="I322" s="517" t="s">
        <v>760</v>
      </c>
      <c r="J322" s="518">
        <f t="shared" si="8"/>
        <v>0</v>
      </c>
      <c r="K322" s="522" t="str">
        <f t="shared" si="9"/>
        <v>&gt;100 %</v>
      </c>
      <c r="L322" s="535"/>
      <c r="M322" s="536"/>
      <c r="N322" s="119">
        <v>0</v>
      </c>
      <c r="O322" s="541">
        <v>0</v>
      </c>
      <c r="P322" s="541">
        <v>0</v>
      </c>
      <c r="Q322" s="329">
        <v>2015</v>
      </c>
      <c r="R322" s="329">
        <v>2015</v>
      </c>
      <c r="S322" s="541">
        <v>0</v>
      </c>
      <c r="T322" s="541">
        <v>0</v>
      </c>
      <c r="U322" s="541">
        <v>0</v>
      </c>
      <c r="V322" s="541">
        <v>0</v>
      </c>
      <c r="W322" s="541">
        <v>0</v>
      </c>
      <c r="X322" s="295">
        <v>0</v>
      </c>
      <c r="Y322" s="295">
        <v>0</v>
      </c>
    </row>
    <row r="323" spans="1:25" s="325" customFormat="1" ht="35.1" customHeight="1" outlineLevel="1" x14ac:dyDescent="0.25">
      <c r="A323" s="527" t="s">
        <v>353</v>
      </c>
      <c r="B323" s="534"/>
      <c r="C323" s="119" t="s">
        <v>768</v>
      </c>
      <c r="D323" s="541">
        <v>0</v>
      </c>
      <c r="E323" s="518">
        <v>0</v>
      </c>
      <c r="F323" s="518">
        <v>0.69699913999999996</v>
      </c>
      <c r="G323" s="541">
        <v>0.41699999999999998</v>
      </c>
      <c r="H323" s="541">
        <v>0.622</v>
      </c>
      <c r="I323" s="517" t="s">
        <v>760</v>
      </c>
      <c r="J323" s="518">
        <f t="shared" si="8"/>
        <v>0.69699913999999996</v>
      </c>
      <c r="K323" s="522" t="str">
        <f t="shared" si="9"/>
        <v>&gt;100 %</v>
      </c>
      <c r="L323" s="535"/>
      <c r="M323" s="536"/>
      <c r="N323" s="119" t="s">
        <v>393</v>
      </c>
      <c r="O323" s="541">
        <v>0</v>
      </c>
      <c r="P323" s="541">
        <v>0</v>
      </c>
      <c r="Q323" s="329">
        <v>2015</v>
      </c>
      <c r="R323" s="329">
        <v>2015</v>
      </c>
      <c r="S323" s="541">
        <v>0</v>
      </c>
      <c r="T323" s="541">
        <v>0</v>
      </c>
      <c r="U323" s="541">
        <v>0</v>
      </c>
      <c r="V323" s="541">
        <v>0</v>
      </c>
      <c r="W323" s="541">
        <v>0.378</v>
      </c>
      <c r="X323" s="295" t="s">
        <v>575</v>
      </c>
      <c r="Y323" s="295" t="s">
        <v>575</v>
      </c>
    </row>
    <row r="324" spans="1:25" s="325" customFormat="1" ht="35.1" customHeight="1" outlineLevel="1" x14ac:dyDescent="0.25">
      <c r="A324" s="527" t="s">
        <v>353</v>
      </c>
      <c r="B324" s="534"/>
      <c r="C324" s="119" t="s">
        <v>769</v>
      </c>
      <c r="D324" s="541">
        <v>0</v>
      </c>
      <c r="E324" s="518">
        <v>0</v>
      </c>
      <c r="F324" s="518">
        <v>0</v>
      </c>
      <c r="G324" s="541">
        <v>0.39700000000000002</v>
      </c>
      <c r="H324" s="541">
        <v>0</v>
      </c>
      <c r="I324" s="517" t="s">
        <v>760</v>
      </c>
      <c r="J324" s="518">
        <f t="shared" si="8"/>
        <v>0</v>
      </c>
      <c r="K324" s="522" t="str">
        <f t="shared" si="9"/>
        <v>&gt;100 %</v>
      </c>
      <c r="L324" s="535"/>
      <c r="M324" s="536"/>
      <c r="N324" s="119">
        <v>0</v>
      </c>
      <c r="O324" s="541">
        <v>0</v>
      </c>
      <c r="P324" s="541">
        <v>0</v>
      </c>
      <c r="Q324" s="329">
        <v>2015</v>
      </c>
      <c r="R324" s="329">
        <v>2015</v>
      </c>
      <c r="S324" s="541">
        <v>0</v>
      </c>
      <c r="T324" s="541">
        <v>0</v>
      </c>
      <c r="U324" s="541">
        <v>0</v>
      </c>
      <c r="V324" s="541">
        <v>0</v>
      </c>
      <c r="W324" s="541">
        <v>0</v>
      </c>
      <c r="X324" s="295">
        <v>0</v>
      </c>
      <c r="Y324" s="295">
        <v>0</v>
      </c>
    </row>
    <row r="325" spans="1:25" s="325" customFormat="1" ht="35.1" customHeight="1" outlineLevel="1" x14ac:dyDescent="0.25">
      <c r="A325" s="527" t="s">
        <v>353</v>
      </c>
      <c r="B325" s="534"/>
      <c r="C325" s="119" t="s">
        <v>770</v>
      </c>
      <c r="D325" s="541">
        <v>0</v>
      </c>
      <c r="E325" s="518">
        <v>0</v>
      </c>
      <c r="F325" s="518">
        <v>0</v>
      </c>
      <c r="G325" s="541">
        <v>0</v>
      </c>
      <c r="H325" s="541">
        <v>0.46300000000000002</v>
      </c>
      <c r="I325" s="517" t="s">
        <v>760</v>
      </c>
      <c r="J325" s="518">
        <f t="shared" si="8"/>
        <v>0</v>
      </c>
      <c r="K325" s="522" t="str">
        <f t="shared" si="9"/>
        <v>&gt;100 %</v>
      </c>
      <c r="L325" s="535"/>
      <c r="M325" s="536"/>
      <c r="N325" s="119">
        <v>0</v>
      </c>
      <c r="O325" s="541">
        <v>0</v>
      </c>
      <c r="P325" s="541">
        <v>0</v>
      </c>
      <c r="Q325" s="329">
        <v>2015</v>
      </c>
      <c r="R325" s="329">
        <v>2015</v>
      </c>
      <c r="S325" s="541">
        <v>0</v>
      </c>
      <c r="T325" s="541">
        <v>0</v>
      </c>
      <c r="U325" s="541">
        <v>0</v>
      </c>
      <c r="V325" s="541">
        <v>0</v>
      </c>
      <c r="W325" s="541">
        <v>0.12</v>
      </c>
      <c r="X325" s="295" t="s">
        <v>575</v>
      </c>
      <c r="Y325" s="295" t="s">
        <v>575</v>
      </c>
    </row>
    <row r="326" spans="1:25" s="325" customFormat="1" ht="35.1" customHeight="1" outlineLevel="1" x14ac:dyDescent="0.25">
      <c r="A326" s="527" t="s">
        <v>353</v>
      </c>
      <c r="B326" s="534"/>
      <c r="C326" s="119" t="s">
        <v>771</v>
      </c>
      <c r="D326" s="541">
        <v>0</v>
      </c>
      <c r="E326" s="518">
        <v>0</v>
      </c>
      <c r="F326" s="518">
        <v>1.6631572399999999</v>
      </c>
      <c r="G326" s="541">
        <v>0</v>
      </c>
      <c r="H326" s="541">
        <v>1.621</v>
      </c>
      <c r="I326" s="517" t="s">
        <v>760</v>
      </c>
      <c r="J326" s="518">
        <f t="shared" si="8"/>
        <v>1.6631572399999999</v>
      </c>
      <c r="K326" s="522" t="str">
        <f t="shared" si="9"/>
        <v>&gt;100 %</v>
      </c>
      <c r="L326" s="535"/>
      <c r="M326" s="536"/>
      <c r="N326" s="119" t="s">
        <v>393</v>
      </c>
      <c r="O326" s="541">
        <v>0</v>
      </c>
      <c r="P326" s="541">
        <v>0</v>
      </c>
      <c r="Q326" s="329">
        <v>2015</v>
      </c>
      <c r="R326" s="329">
        <v>2015</v>
      </c>
      <c r="S326" s="541">
        <v>0</v>
      </c>
      <c r="T326" s="541">
        <v>0</v>
      </c>
      <c r="U326" s="541">
        <v>0</v>
      </c>
      <c r="V326" s="541">
        <v>0</v>
      </c>
      <c r="W326" s="541">
        <v>1.1599999999999999</v>
      </c>
      <c r="X326" s="295" t="s">
        <v>575</v>
      </c>
      <c r="Y326" s="295" t="s">
        <v>575</v>
      </c>
    </row>
    <row r="327" spans="1:25" s="325" customFormat="1" ht="35.1" customHeight="1" outlineLevel="1" x14ac:dyDescent="0.25">
      <c r="A327" s="527" t="s">
        <v>353</v>
      </c>
      <c r="B327" s="534"/>
      <c r="C327" s="119" t="s">
        <v>829</v>
      </c>
      <c r="D327" s="541">
        <v>0</v>
      </c>
      <c r="E327" s="518">
        <v>0</v>
      </c>
      <c r="F327" s="518">
        <v>0.17517820000000001</v>
      </c>
      <c r="G327" s="541">
        <v>0.154</v>
      </c>
      <c r="H327" s="541">
        <v>0.154</v>
      </c>
      <c r="I327" s="517" t="s">
        <v>760</v>
      </c>
      <c r="J327" s="518">
        <f t="shared" si="8"/>
        <v>0.17517820000000001</v>
      </c>
      <c r="K327" s="522" t="str">
        <f t="shared" si="9"/>
        <v>&gt;100 %</v>
      </c>
      <c r="L327" s="535"/>
      <c r="M327" s="536"/>
      <c r="N327" s="119" t="s">
        <v>393</v>
      </c>
      <c r="O327" s="541">
        <v>0</v>
      </c>
      <c r="P327" s="541">
        <v>0</v>
      </c>
      <c r="Q327" s="329">
        <v>2015</v>
      </c>
      <c r="R327" s="329">
        <v>2015</v>
      </c>
      <c r="S327" s="541">
        <v>0</v>
      </c>
      <c r="T327" s="541">
        <v>0</v>
      </c>
      <c r="U327" s="541">
        <v>0</v>
      </c>
      <c r="V327" s="541">
        <v>0</v>
      </c>
      <c r="W327" s="541">
        <v>2.7E-2</v>
      </c>
      <c r="X327" s="295" t="s">
        <v>575</v>
      </c>
      <c r="Y327" s="295" t="s">
        <v>575</v>
      </c>
    </row>
    <row r="328" spans="1:25" s="325" customFormat="1" ht="35.1" customHeight="1" outlineLevel="1" x14ac:dyDescent="0.25">
      <c r="A328" s="527" t="s">
        <v>353</v>
      </c>
      <c r="B328" s="534"/>
      <c r="C328" s="119" t="s">
        <v>830</v>
      </c>
      <c r="D328" s="541">
        <v>0</v>
      </c>
      <c r="E328" s="518">
        <v>0</v>
      </c>
      <c r="F328" s="518">
        <v>0.22643053000000002</v>
      </c>
      <c r="G328" s="541">
        <v>0.23</v>
      </c>
      <c r="H328" s="541">
        <v>0.23</v>
      </c>
      <c r="I328" s="517" t="s">
        <v>760</v>
      </c>
      <c r="J328" s="518">
        <f t="shared" si="8"/>
        <v>0.22643053000000002</v>
      </c>
      <c r="K328" s="522" t="str">
        <f t="shared" si="9"/>
        <v>&gt;100 %</v>
      </c>
      <c r="L328" s="535"/>
      <c r="M328" s="536"/>
      <c r="N328" s="119" t="s">
        <v>393</v>
      </c>
      <c r="O328" s="541">
        <v>0</v>
      </c>
      <c r="P328" s="541">
        <v>0</v>
      </c>
      <c r="Q328" s="329">
        <v>2015</v>
      </c>
      <c r="R328" s="329">
        <v>2015</v>
      </c>
      <c r="S328" s="541">
        <v>0</v>
      </c>
      <c r="T328" s="541">
        <v>0</v>
      </c>
      <c r="U328" s="541">
        <v>0</v>
      </c>
      <c r="V328" s="541">
        <v>0</v>
      </c>
      <c r="W328" s="541">
        <v>0.156</v>
      </c>
      <c r="X328" s="295" t="s">
        <v>575</v>
      </c>
      <c r="Y328" s="295" t="s">
        <v>575</v>
      </c>
    </row>
    <row r="329" spans="1:25" s="325" customFormat="1" ht="35.1" customHeight="1" outlineLevel="1" x14ac:dyDescent="0.25">
      <c r="A329" s="527" t="s">
        <v>353</v>
      </c>
      <c r="B329" s="534"/>
      <c r="C329" s="119" t="s">
        <v>831</v>
      </c>
      <c r="D329" s="541">
        <v>0</v>
      </c>
      <c r="E329" s="518">
        <v>0</v>
      </c>
      <c r="F329" s="518">
        <v>0.68520625000000002</v>
      </c>
      <c r="G329" s="541">
        <v>0.61199999999999999</v>
      </c>
      <c r="H329" s="541">
        <v>0.61199999999999999</v>
      </c>
      <c r="I329" s="517" t="s">
        <v>760</v>
      </c>
      <c r="J329" s="518">
        <f t="shared" si="8"/>
        <v>0.68520625000000002</v>
      </c>
      <c r="K329" s="522" t="str">
        <f t="shared" si="9"/>
        <v>&gt;100 %</v>
      </c>
      <c r="L329" s="535"/>
      <c r="M329" s="536"/>
      <c r="N329" s="119" t="s">
        <v>393</v>
      </c>
      <c r="O329" s="541">
        <v>0</v>
      </c>
      <c r="P329" s="541">
        <v>0</v>
      </c>
      <c r="Q329" s="329">
        <v>2015</v>
      </c>
      <c r="R329" s="329">
        <v>2015</v>
      </c>
      <c r="S329" s="541">
        <v>0</v>
      </c>
      <c r="T329" s="541">
        <v>0</v>
      </c>
      <c r="U329" s="541">
        <v>0</v>
      </c>
      <c r="V329" s="541">
        <v>0.16</v>
      </c>
      <c r="W329" s="541">
        <v>6.0999999999999999E-2</v>
      </c>
      <c r="X329" s="295" t="s">
        <v>603</v>
      </c>
      <c r="Y329" s="295" t="s">
        <v>603</v>
      </c>
    </row>
    <row r="330" spans="1:25" s="325" customFormat="1" ht="35.1" customHeight="1" outlineLevel="1" x14ac:dyDescent="0.25">
      <c r="A330" s="527" t="s">
        <v>353</v>
      </c>
      <c r="B330" s="534"/>
      <c r="C330" s="119" t="s">
        <v>832</v>
      </c>
      <c r="D330" s="541">
        <v>0</v>
      </c>
      <c r="E330" s="518">
        <v>0</v>
      </c>
      <c r="F330" s="518">
        <v>3.8783060000000001E-2</v>
      </c>
      <c r="G330" s="541">
        <v>0.54500000000000004</v>
      </c>
      <c r="H330" s="541">
        <v>0.54500000000000004</v>
      </c>
      <c r="I330" s="517" t="s">
        <v>760</v>
      </c>
      <c r="J330" s="518">
        <f t="shared" si="8"/>
        <v>3.8783060000000001E-2</v>
      </c>
      <c r="K330" s="522" t="str">
        <f t="shared" si="9"/>
        <v>&gt;100 %</v>
      </c>
      <c r="L330" s="535"/>
      <c r="M330" s="536"/>
      <c r="N330" s="119" t="s">
        <v>393</v>
      </c>
      <c r="O330" s="541">
        <v>0</v>
      </c>
      <c r="P330" s="541">
        <v>0</v>
      </c>
      <c r="Q330" s="329">
        <v>2015</v>
      </c>
      <c r="R330" s="329">
        <v>2015</v>
      </c>
      <c r="S330" s="541">
        <v>0</v>
      </c>
      <c r="T330" s="541">
        <v>0</v>
      </c>
      <c r="U330" s="541">
        <v>0</v>
      </c>
      <c r="V330" s="541">
        <v>0</v>
      </c>
      <c r="W330" s="541">
        <v>0.1</v>
      </c>
      <c r="X330" s="295" t="s">
        <v>603</v>
      </c>
      <c r="Y330" s="295" t="s">
        <v>603</v>
      </c>
    </row>
    <row r="331" spans="1:25" s="325" customFormat="1" ht="35.1" customHeight="1" outlineLevel="1" x14ac:dyDescent="0.25">
      <c r="A331" s="527" t="s">
        <v>353</v>
      </c>
      <c r="B331" s="534"/>
      <c r="C331" s="119" t="s">
        <v>833</v>
      </c>
      <c r="D331" s="541">
        <v>0</v>
      </c>
      <c r="E331" s="518">
        <v>0</v>
      </c>
      <c r="F331" s="518">
        <v>0</v>
      </c>
      <c r="G331" s="541">
        <v>0.318</v>
      </c>
      <c r="H331" s="541">
        <v>0.318</v>
      </c>
      <c r="I331" s="517" t="s">
        <v>760</v>
      </c>
      <c r="J331" s="518">
        <f t="shared" si="8"/>
        <v>0</v>
      </c>
      <c r="K331" s="522" t="str">
        <f t="shared" si="9"/>
        <v>&gt;100 %</v>
      </c>
      <c r="L331" s="535"/>
      <c r="M331" s="536"/>
      <c r="N331" s="119">
        <v>0</v>
      </c>
      <c r="O331" s="541">
        <v>0</v>
      </c>
      <c r="P331" s="541">
        <v>0</v>
      </c>
      <c r="Q331" s="329">
        <v>2015</v>
      </c>
      <c r="R331" s="329">
        <v>2015</v>
      </c>
      <c r="S331" s="541">
        <v>0</v>
      </c>
      <c r="T331" s="541">
        <v>0</v>
      </c>
      <c r="U331" s="541">
        <v>0</v>
      </c>
      <c r="V331" s="541">
        <v>0</v>
      </c>
      <c r="W331" s="541">
        <v>0.33500000000000002</v>
      </c>
      <c r="X331" s="295" t="s">
        <v>575</v>
      </c>
      <c r="Y331" s="295" t="s">
        <v>575</v>
      </c>
    </row>
    <row r="332" spans="1:25" s="325" customFormat="1" ht="35.1" customHeight="1" outlineLevel="1" x14ac:dyDescent="0.25">
      <c r="A332" s="527" t="s">
        <v>353</v>
      </c>
      <c r="B332" s="534"/>
      <c r="C332" s="119" t="s">
        <v>834</v>
      </c>
      <c r="D332" s="541">
        <v>0</v>
      </c>
      <c r="E332" s="518">
        <v>0</v>
      </c>
      <c r="F332" s="518">
        <v>0.73298741000000001</v>
      </c>
      <c r="G332" s="541">
        <v>0.65700000000000003</v>
      </c>
      <c r="H332" s="541">
        <v>0.65700000000000003</v>
      </c>
      <c r="I332" s="517" t="s">
        <v>760</v>
      </c>
      <c r="J332" s="518">
        <f t="shared" si="8"/>
        <v>0.73298741000000001</v>
      </c>
      <c r="K332" s="522" t="str">
        <f t="shared" si="9"/>
        <v>&gt;100 %</v>
      </c>
      <c r="L332" s="535"/>
      <c r="M332" s="536"/>
      <c r="N332" s="119" t="s">
        <v>393</v>
      </c>
      <c r="O332" s="541">
        <v>0</v>
      </c>
      <c r="P332" s="541">
        <v>0</v>
      </c>
      <c r="Q332" s="329">
        <v>2015</v>
      </c>
      <c r="R332" s="329">
        <v>2015</v>
      </c>
      <c r="S332" s="541">
        <v>0</v>
      </c>
      <c r="T332" s="541">
        <v>0</v>
      </c>
      <c r="U332" s="541">
        <v>0</v>
      </c>
      <c r="V332" s="541">
        <v>0.16</v>
      </c>
      <c r="W332" s="541">
        <v>9.7000000000000003E-2</v>
      </c>
      <c r="X332" s="295" t="s">
        <v>603</v>
      </c>
      <c r="Y332" s="295" t="s">
        <v>603</v>
      </c>
    </row>
    <row r="333" spans="1:25" s="325" customFormat="1" ht="35.1" customHeight="1" outlineLevel="1" x14ac:dyDescent="0.25">
      <c r="A333" s="527" t="s">
        <v>353</v>
      </c>
      <c r="B333" s="534"/>
      <c r="C333" s="119" t="s">
        <v>835</v>
      </c>
      <c r="D333" s="541">
        <v>0</v>
      </c>
      <c r="E333" s="518">
        <v>0</v>
      </c>
      <c r="F333" s="518">
        <v>0</v>
      </c>
      <c r="G333" s="541">
        <v>1.2857400000000001</v>
      </c>
      <c r="H333" s="541">
        <v>1.2857400000000001</v>
      </c>
      <c r="I333" s="517" t="s">
        <v>760</v>
      </c>
      <c r="J333" s="518">
        <f t="shared" si="8"/>
        <v>0</v>
      </c>
      <c r="K333" s="522" t="str">
        <f t="shared" si="9"/>
        <v>&gt;100 %</v>
      </c>
      <c r="L333" s="535"/>
      <c r="M333" s="536"/>
      <c r="N333" s="119">
        <v>0</v>
      </c>
      <c r="O333" s="541">
        <v>0</v>
      </c>
      <c r="P333" s="541">
        <v>0</v>
      </c>
      <c r="Q333" s="329">
        <v>2015</v>
      </c>
      <c r="R333" s="329">
        <v>2015</v>
      </c>
      <c r="S333" s="541">
        <v>0</v>
      </c>
      <c r="T333" s="541">
        <v>0</v>
      </c>
      <c r="U333" s="541">
        <v>0</v>
      </c>
      <c r="V333" s="541">
        <v>0</v>
      </c>
      <c r="W333" s="541">
        <v>0.94399999999999995</v>
      </c>
      <c r="X333" s="295" t="s">
        <v>575</v>
      </c>
      <c r="Y333" s="295" t="s">
        <v>575</v>
      </c>
    </row>
    <row r="334" spans="1:25" s="325" customFormat="1" ht="35.1" customHeight="1" outlineLevel="1" x14ac:dyDescent="0.25">
      <c r="A334" s="527" t="s">
        <v>353</v>
      </c>
      <c r="B334" s="534"/>
      <c r="C334" s="119" t="s">
        <v>836</v>
      </c>
      <c r="D334" s="541">
        <v>0</v>
      </c>
      <c r="E334" s="518">
        <v>0</v>
      </c>
      <c r="F334" s="518">
        <v>4.4999999999999998E-2</v>
      </c>
      <c r="G334" s="541">
        <v>0.873</v>
      </c>
      <c r="H334" s="541">
        <v>0</v>
      </c>
      <c r="I334" s="517" t="s">
        <v>760</v>
      </c>
      <c r="J334" s="518">
        <f t="shared" si="8"/>
        <v>4.4999999999999998E-2</v>
      </c>
      <c r="K334" s="522" t="str">
        <f t="shared" si="9"/>
        <v>&gt;100 %</v>
      </c>
      <c r="L334" s="535"/>
      <c r="M334" s="536"/>
      <c r="N334" s="119" t="s">
        <v>393</v>
      </c>
      <c r="O334" s="541">
        <v>0</v>
      </c>
      <c r="P334" s="541">
        <v>0</v>
      </c>
      <c r="Q334" s="329">
        <v>2015</v>
      </c>
      <c r="R334" s="329">
        <v>2015</v>
      </c>
      <c r="S334" s="541">
        <v>0</v>
      </c>
      <c r="T334" s="541">
        <v>0</v>
      </c>
      <c r="U334" s="541">
        <v>0</v>
      </c>
      <c r="V334" s="541">
        <v>0</v>
      </c>
      <c r="W334" s="541">
        <v>0</v>
      </c>
      <c r="X334" s="295">
        <v>0</v>
      </c>
      <c r="Y334" s="295">
        <v>0</v>
      </c>
    </row>
    <row r="335" spans="1:25" s="325" customFormat="1" ht="35.1" customHeight="1" outlineLevel="1" x14ac:dyDescent="0.25">
      <c r="A335" s="527" t="s">
        <v>353</v>
      </c>
      <c r="B335" s="534"/>
      <c r="C335" s="119" t="s">
        <v>837</v>
      </c>
      <c r="D335" s="541">
        <v>0</v>
      </c>
      <c r="E335" s="518">
        <v>0</v>
      </c>
      <c r="F335" s="518">
        <v>0.12836373000000001</v>
      </c>
      <c r="G335" s="541">
        <v>0.624</v>
      </c>
      <c r="H335" s="541">
        <v>0.624</v>
      </c>
      <c r="I335" s="517" t="s">
        <v>760</v>
      </c>
      <c r="J335" s="518">
        <f t="shared" si="8"/>
        <v>0.12836373000000001</v>
      </c>
      <c r="K335" s="522" t="str">
        <f t="shared" si="9"/>
        <v>&gt;100 %</v>
      </c>
      <c r="L335" s="535"/>
      <c r="M335" s="536"/>
      <c r="N335" s="119" t="s">
        <v>393</v>
      </c>
      <c r="O335" s="541">
        <v>0</v>
      </c>
      <c r="P335" s="541">
        <v>0</v>
      </c>
      <c r="Q335" s="329">
        <v>2015</v>
      </c>
      <c r="R335" s="329">
        <v>2015</v>
      </c>
      <c r="S335" s="541">
        <v>0</v>
      </c>
      <c r="T335" s="541">
        <v>0</v>
      </c>
      <c r="U335" s="541">
        <v>0</v>
      </c>
      <c r="V335" s="541">
        <v>0.1</v>
      </c>
      <c r="W335" s="541">
        <v>5.5E-2</v>
      </c>
      <c r="X335" s="295" t="s">
        <v>603</v>
      </c>
      <c r="Y335" s="295" t="s">
        <v>603</v>
      </c>
    </row>
    <row r="336" spans="1:25" s="325" customFormat="1" ht="35.1" customHeight="1" outlineLevel="1" x14ac:dyDescent="0.25">
      <c r="A336" s="527" t="s">
        <v>353</v>
      </c>
      <c r="B336" s="534"/>
      <c r="C336" s="119" t="s">
        <v>838</v>
      </c>
      <c r="D336" s="541">
        <v>0</v>
      </c>
      <c r="E336" s="518">
        <v>0</v>
      </c>
      <c r="F336" s="518">
        <v>0</v>
      </c>
      <c r="G336" s="541">
        <v>7.1999999999999995E-2</v>
      </c>
      <c r="H336" s="541">
        <v>0.35099999999999998</v>
      </c>
      <c r="I336" s="517" t="s">
        <v>760</v>
      </c>
      <c r="J336" s="518">
        <f t="shared" si="8"/>
        <v>0</v>
      </c>
      <c r="K336" s="522" t="str">
        <f t="shared" si="9"/>
        <v>&gt;100 %</v>
      </c>
      <c r="L336" s="535"/>
      <c r="M336" s="536"/>
      <c r="N336" s="119">
        <v>0</v>
      </c>
      <c r="O336" s="541">
        <v>0</v>
      </c>
      <c r="P336" s="541">
        <v>0</v>
      </c>
      <c r="Q336" s="329">
        <v>2014</v>
      </c>
      <c r="R336" s="329">
        <v>2015</v>
      </c>
      <c r="S336" s="541">
        <v>0</v>
      </c>
      <c r="T336" s="541">
        <v>0</v>
      </c>
      <c r="U336" s="541">
        <v>0</v>
      </c>
      <c r="V336" s="541">
        <v>0</v>
      </c>
      <c r="W336" s="541">
        <v>0.59099999999999997</v>
      </c>
      <c r="X336" s="295" t="s">
        <v>575</v>
      </c>
      <c r="Y336" s="295" t="s">
        <v>575</v>
      </c>
    </row>
    <row r="337" spans="1:25" s="325" customFormat="1" ht="35.1" customHeight="1" outlineLevel="1" x14ac:dyDescent="0.25">
      <c r="A337" s="527" t="s">
        <v>353</v>
      </c>
      <c r="B337" s="534"/>
      <c r="C337" s="119" t="s">
        <v>839</v>
      </c>
      <c r="D337" s="541">
        <v>0</v>
      </c>
      <c r="E337" s="518">
        <v>0</v>
      </c>
      <c r="F337" s="518">
        <v>0</v>
      </c>
      <c r="G337" s="541">
        <v>0.36799999999999999</v>
      </c>
      <c r="H337" s="541">
        <v>0.36799999999999999</v>
      </c>
      <c r="I337" s="517" t="s">
        <v>760</v>
      </c>
      <c r="J337" s="518">
        <f t="shared" ref="J337:J400" si="10">F337-E337</f>
        <v>0</v>
      </c>
      <c r="K337" s="522" t="str">
        <f t="shared" ref="K337:K400" si="11">IF(E337=0,"&gt;100 %",(F337)/(E337))</f>
        <v>&gt;100 %</v>
      </c>
      <c r="L337" s="535"/>
      <c r="M337" s="536"/>
      <c r="N337" s="119">
        <v>0</v>
      </c>
      <c r="O337" s="541">
        <v>0</v>
      </c>
      <c r="P337" s="541">
        <v>0</v>
      </c>
      <c r="Q337" s="329">
        <v>2015</v>
      </c>
      <c r="R337" s="329">
        <v>2015</v>
      </c>
      <c r="S337" s="541">
        <v>0</v>
      </c>
      <c r="T337" s="541">
        <v>0</v>
      </c>
      <c r="U337" s="541">
        <v>0</v>
      </c>
      <c r="V337" s="541">
        <v>0</v>
      </c>
      <c r="W337" s="541">
        <v>0.62</v>
      </c>
      <c r="X337" s="295" t="s">
        <v>575</v>
      </c>
      <c r="Y337" s="295" t="s">
        <v>575</v>
      </c>
    </row>
    <row r="338" spans="1:25" s="325" customFormat="1" ht="35.1" customHeight="1" outlineLevel="1" x14ac:dyDescent="0.25">
      <c r="A338" s="527" t="s">
        <v>353</v>
      </c>
      <c r="B338" s="534"/>
      <c r="C338" s="119" t="s">
        <v>840</v>
      </c>
      <c r="D338" s="541">
        <v>0</v>
      </c>
      <c r="E338" s="518">
        <v>0</v>
      </c>
      <c r="F338" s="518">
        <v>0</v>
      </c>
      <c r="G338" s="541">
        <v>3.6999999999999998E-2</v>
      </c>
      <c r="H338" s="541">
        <v>0</v>
      </c>
      <c r="I338" s="517" t="s">
        <v>760</v>
      </c>
      <c r="J338" s="518">
        <f t="shared" si="10"/>
        <v>0</v>
      </c>
      <c r="K338" s="522" t="str">
        <f t="shared" si="11"/>
        <v>&gt;100 %</v>
      </c>
      <c r="L338" s="535"/>
      <c r="M338" s="536"/>
      <c r="N338" s="119">
        <v>0</v>
      </c>
      <c r="O338" s="541">
        <v>0</v>
      </c>
      <c r="P338" s="541">
        <v>0</v>
      </c>
      <c r="Q338" s="329">
        <v>2015</v>
      </c>
      <c r="R338" s="329">
        <v>2015</v>
      </c>
      <c r="S338" s="541">
        <v>0</v>
      </c>
      <c r="T338" s="541">
        <v>0</v>
      </c>
      <c r="U338" s="541">
        <v>0</v>
      </c>
      <c r="V338" s="541">
        <v>0</v>
      </c>
      <c r="W338" s="541">
        <v>0</v>
      </c>
      <c r="X338" s="295">
        <v>0</v>
      </c>
      <c r="Y338" s="295">
        <v>0</v>
      </c>
    </row>
    <row r="339" spans="1:25" s="325" customFormat="1" ht="35.1" customHeight="1" outlineLevel="1" x14ac:dyDescent="0.25">
      <c r="A339" s="527" t="s">
        <v>353</v>
      </c>
      <c r="B339" s="534"/>
      <c r="C339" s="119" t="s">
        <v>841</v>
      </c>
      <c r="D339" s="541">
        <v>0</v>
      </c>
      <c r="E339" s="518">
        <v>0</v>
      </c>
      <c r="F339" s="518">
        <v>0</v>
      </c>
      <c r="G339" s="541">
        <v>7.4999999999999997E-2</v>
      </c>
      <c r="H339" s="541">
        <v>7.4999999999999997E-2</v>
      </c>
      <c r="I339" s="517" t="s">
        <v>760</v>
      </c>
      <c r="J339" s="518">
        <f t="shared" si="10"/>
        <v>0</v>
      </c>
      <c r="K339" s="522" t="str">
        <f t="shared" si="11"/>
        <v>&gt;100 %</v>
      </c>
      <c r="L339" s="535"/>
      <c r="M339" s="536"/>
      <c r="N339" s="119">
        <v>0</v>
      </c>
      <c r="O339" s="541">
        <v>0</v>
      </c>
      <c r="P339" s="541">
        <v>0</v>
      </c>
      <c r="Q339" s="329">
        <v>2015</v>
      </c>
      <c r="R339" s="329">
        <v>2015</v>
      </c>
      <c r="S339" s="541">
        <v>0</v>
      </c>
      <c r="T339" s="541">
        <v>0</v>
      </c>
      <c r="U339" s="541">
        <v>0</v>
      </c>
      <c r="V339" s="541">
        <v>0</v>
      </c>
      <c r="W339" s="541">
        <v>0.02</v>
      </c>
      <c r="X339" s="295" t="s">
        <v>575</v>
      </c>
      <c r="Y339" s="295" t="s">
        <v>575</v>
      </c>
    </row>
    <row r="340" spans="1:25" s="325" customFormat="1" ht="35.1" customHeight="1" outlineLevel="1" x14ac:dyDescent="0.25">
      <c r="A340" s="527" t="s">
        <v>353</v>
      </c>
      <c r="B340" s="534"/>
      <c r="C340" s="119" t="s">
        <v>842</v>
      </c>
      <c r="D340" s="541">
        <v>0</v>
      </c>
      <c r="E340" s="518">
        <v>0</v>
      </c>
      <c r="F340" s="518">
        <v>0.14849746999999999</v>
      </c>
      <c r="G340" s="541">
        <v>1.0109999999999999</v>
      </c>
      <c r="H340" s="541">
        <v>1.0109999999999999</v>
      </c>
      <c r="I340" s="517" t="s">
        <v>760</v>
      </c>
      <c r="J340" s="518">
        <f t="shared" si="10"/>
        <v>0.14849746999999999</v>
      </c>
      <c r="K340" s="522" t="str">
        <f t="shared" si="11"/>
        <v>&gt;100 %</v>
      </c>
      <c r="L340" s="535"/>
      <c r="M340" s="536"/>
      <c r="N340" s="119" t="s">
        <v>393</v>
      </c>
      <c r="O340" s="541">
        <v>0</v>
      </c>
      <c r="P340" s="541">
        <v>0</v>
      </c>
      <c r="Q340" s="329">
        <v>2014</v>
      </c>
      <c r="R340" s="329">
        <v>2015</v>
      </c>
      <c r="S340" s="541">
        <v>0</v>
      </c>
      <c r="T340" s="541">
        <v>0</v>
      </c>
      <c r="U340" s="541">
        <v>0</v>
      </c>
      <c r="V340" s="541">
        <v>0.26</v>
      </c>
      <c r="W340" s="541">
        <v>0.85499999999999998</v>
      </c>
      <c r="X340" s="295" t="s">
        <v>575</v>
      </c>
      <c r="Y340" s="295" t="s">
        <v>575</v>
      </c>
    </row>
    <row r="341" spans="1:25" s="325" customFormat="1" ht="35.1" customHeight="1" outlineLevel="1" x14ac:dyDescent="0.25">
      <c r="A341" s="527" t="s">
        <v>353</v>
      </c>
      <c r="B341" s="534"/>
      <c r="C341" s="119" t="s">
        <v>843</v>
      </c>
      <c r="D341" s="541">
        <v>0</v>
      </c>
      <c r="E341" s="518">
        <v>0</v>
      </c>
      <c r="F341" s="518">
        <v>1.76850475</v>
      </c>
      <c r="G341" s="541">
        <v>0.90200000000000002</v>
      </c>
      <c r="H341" s="541">
        <v>0.90200000000000002</v>
      </c>
      <c r="I341" s="517" t="s">
        <v>760</v>
      </c>
      <c r="J341" s="518">
        <f t="shared" si="10"/>
        <v>1.76850475</v>
      </c>
      <c r="K341" s="522" t="str">
        <f t="shared" si="11"/>
        <v>&gt;100 %</v>
      </c>
      <c r="L341" s="535"/>
      <c r="M341" s="536"/>
      <c r="N341" s="119" t="s">
        <v>393</v>
      </c>
      <c r="O341" s="541">
        <v>0</v>
      </c>
      <c r="P341" s="541">
        <v>0</v>
      </c>
      <c r="Q341" s="329">
        <v>2015</v>
      </c>
      <c r="R341" s="329">
        <v>2015</v>
      </c>
      <c r="S341" s="541">
        <v>0</v>
      </c>
      <c r="T341" s="541">
        <v>0</v>
      </c>
      <c r="U341" s="541">
        <v>0</v>
      </c>
      <c r="V341" s="541">
        <v>0.16</v>
      </c>
      <c r="W341" s="541">
        <v>0.31</v>
      </c>
      <c r="X341" s="295" t="s">
        <v>603</v>
      </c>
      <c r="Y341" s="295" t="s">
        <v>603</v>
      </c>
    </row>
    <row r="342" spans="1:25" s="325" customFormat="1" ht="35.1" customHeight="1" outlineLevel="1" x14ac:dyDescent="0.25">
      <c r="A342" s="527" t="s">
        <v>353</v>
      </c>
      <c r="B342" s="534"/>
      <c r="C342" s="119" t="s">
        <v>844</v>
      </c>
      <c r="D342" s="541">
        <v>0</v>
      </c>
      <c r="E342" s="518">
        <v>0</v>
      </c>
      <c r="F342" s="518">
        <v>0.67947656000000001</v>
      </c>
      <c r="G342" s="541">
        <v>0.621</v>
      </c>
      <c r="H342" s="541">
        <v>0</v>
      </c>
      <c r="I342" s="517" t="s">
        <v>760</v>
      </c>
      <c r="J342" s="518">
        <f t="shared" si="10"/>
        <v>0.67947656000000001</v>
      </c>
      <c r="K342" s="522" t="str">
        <f t="shared" si="11"/>
        <v>&gt;100 %</v>
      </c>
      <c r="L342" s="535"/>
      <c r="M342" s="536"/>
      <c r="N342" s="119" t="s">
        <v>393</v>
      </c>
      <c r="O342" s="541">
        <v>0</v>
      </c>
      <c r="P342" s="541">
        <v>0</v>
      </c>
      <c r="Q342" s="329">
        <v>2015</v>
      </c>
      <c r="R342" s="329">
        <v>2015</v>
      </c>
      <c r="S342" s="541">
        <v>0</v>
      </c>
      <c r="T342" s="541">
        <v>0</v>
      </c>
      <c r="U342" s="541">
        <v>0</v>
      </c>
      <c r="V342" s="541">
        <v>0</v>
      </c>
      <c r="W342" s="541">
        <v>0</v>
      </c>
      <c r="X342" s="295">
        <v>0</v>
      </c>
      <c r="Y342" s="295">
        <v>0</v>
      </c>
    </row>
    <row r="343" spans="1:25" s="325" customFormat="1" ht="35.1" customHeight="1" outlineLevel="1" x14ac:dyDescent="0.25">
      <c r="A343" s="527" t="s">
        <v>353</v>
      </c>
      <c r="B343" s="534"/>
      <c r="C343" s="119" t="s">
        <v>845</v>
      </c>
      <c r="D343" s="541">
        <v>0</v>
      </c>
      <c r="E343" s="518">
        <v>0</v>
      </c>
      <c r="F343" s="518">
        <v>0</v>
      </c>
      <c r="G343" s="541">
        <v>0.48399999999999999</v>
      </c>
      <c r="H343" s="541">
        <v>0.48399999999999999</v>
      </c>
      <c r="I343" s="517" t="s">
        <v>760</v>
      </c>
      <c r="J343" s="518">
        <f t="shared" si="10"/>
        <v>0</v>
      </c>
      <c r="K343" s="522" t="str">
        <f t="shared" si="11"/>
        <v>&gt;100 %</v>
      </c>
      <c r="L343" s="535"/>
      <c r="M343" s="536"/>
      <c r="N343" s="119">
        <v>0</v>
      </c>
      <c r="O343" s="541">
        <v>0</v>
      </c>
      <c r="P343" s="541">
        <v>0</v>
      </c>
      <c r="Q343" s="329">
        <v>2014</v>
      </c>
      <c r="R343" s="329">
        <v>2015</v>
      </c>
      <c r="S343" s="541">
        <v>0</v>
      </c>
      <c r="T343" s="541">
        <v>0</v>
      </c>
      <c r="U343" s="541">
        <v>0</v>
      </c>
      <c r="V343" s="541">
        <v>0.1</v>
      </c>
      <c r="W343" s="541">
        <v>0.04</v>
      </c>
      <c r="X343" s="295" t="s">
        <v>603</v>
      </c>
      <c r="Y343" s="295" t="s">
        <v>603</v>
      </c>
    </row>
    <row r="344" spans="1:25" s="325" customFormat="1" ht="35.1" customHeight="1" outlineLevel="1" x14ac:dyDescent="0.25">
      <c r="A344" s="527" t="s">
        <v>353</v>
      </c>
      <c r="B344" s="534"/>
      <c r="C344" s="119" t="s">
        <v>940</v>
      </c>
      <c r="D344" s="541">
        <v>0</v>
      </c>
      <c r="E344" s="518">
        <v>0</v>
      </c>
      <c r="F344" s="518">
        <v>0</v>
      </c>
      <c r="G344" s="541">
        <v>0.64900000000000002</v>
      </c>
      <c r="H344" s="541">
        <v>0</v>
      </c>
      <c r="I344" s="517" t="s">
        <v>760</v>
      </c>
      <c r="J344" s="518">
        <f t="shared" si="10"/>
        <v>0</v>
      </c>
      <c r="K344" s="522" t="str">
        <f t="shared" si="11"/>
        <v>&gt;100 %</v>
      </c>
      <c r="L344" s="535"/>
      <c r="M344" s="536"/>
      <c r="N344" s="119">
        <v>0</v>
      </c>
      <c r="O344" s="541">
        <v>0</v>
      </c>
      <c r="P344" s="541">
        <v>0</v>
      </c>
      <c r="Q344" s="329">
        <v>2015</v>
      </c>
      <c r="R344" s="329">
        <v>2015</v>
      </c>
      <c r="S344" s="541">
        <v>0</v>
      </c>
      <c r="T344" s="541">
        <v>0</v>
      </c>
      <c r="U344" s="541">
        <v>0</v>
      </c>
      <c r="V344" s="541">
        <v>0</v>
      </c>
      <c r="W344" s="541">
        <v>0</v>
      </c>
      <c r="X344" s="295">
        <v>0</v>
      </c>
      <c r="Y344" s="295">
        <v>0</v>
      </c>
    </row>
    <row r="345" spans="1:25" s="325" customFormat="1" ht="35.1" customHeight="1" outlineLevel="1" x14ac:dyDescent="0.25">
      <c r="A345" s="527" t="s">
        <v>353</v>
      </c>
      <c r="B345" s="534"/>
      <c r="C345" s="119" t="s">
        <v>941</v>
      </c>
      <c r="D345" s="541">
        <v>0</v>
      </c>
      <c r="E345" s="518">
        <v>0</v>
      </c>
      <c r="F345" s="518">
        <v>0</v>
      </c>
      <c r="G345" s="541">
        <v>0.88200000000000001</v>
      </c>
      <c r="H345" s="541">
        <v>0</v>
      </c>
      <c r="I345" s="517" t="s">
        <v>760</v>
      </c>
      <c r="J345" s="518">
        <f t="shared" si="10"/>
        <v>0</v>
      </c>
      <c r="K345" s="522" t="str">
        <f t="shared" si="11"/>
        <v>&gt;100 %</v>
      </c>
      <c r="L345" s="535"/>
      <c r="M345" s="536"/>
      <c r="N345" s="119">
        <v>0</v>
      </c>
      <c r="O345" s="541">
        <v>0</v>
      </c>
      <c r="P345" s="541">
        <v>0</v>
      </c>
      <c r="Q345" s="329">
        <v>2015</v>
      </c>
      <c r="R345" s="329">
        <v>2015</v>
      </c>
      <c r="S345" s="541">
        <v>0</v>
      </c>
      <c r="T345" s="541">
        <v>0</v>
      </c>
      <c r="U345" s="541">
        <v>0</v>
      </c>
      <c r="V345" s="541">
        <v>0</v>
      </c>
      <c r="W345" s="541">
        <v>0</v>
      </c>
      <c r="X345" s="295">
        <v>0</v>
      </c>
      <c r="Y345" s="295">
        <v>0</v>
      </c>
    </row>
    <row r="346" spans="1:25" s="325" customFormat="1" ht="35.1" customHeight="1" outlineLevel="1" x14ac:dyDescent="0.25">
      <c r="A346" s="527" t="s">
        <v>353</v>
      </c>
      <c r="B346" s="534"/>
      <c r="C346" s="119" t="s">
        <v>942</v>
      </c>
      <c r="D346" s="541">
        <v>0</v>
      </c>
      <c r="E346" s="518">
        <v>0</v>
      </c>
      <c r="F346" s="518">
        <v>0</v>
      </c>
      <c r="G346" s="541">
        <v>3.1E-2</v>
      </c>
      <c r="H346" s="541">
        <v>0</v>
      </c>
      <c r="I346" s="517" t="s">
        <v>760</v>
      </c>
      <c r="J346" s="518">
        <f t="shared" si="10"/>
        <v>0</v>
      </c>
      <c r="K346" s="522" t="str">
        <f t="shared" si="11"/>
        <v>&gt;100 %</v>
      </c>
      <c r="L346" s="535"/>
      <c r="M346" s="536"/>
      <c r="N346" s="119">
        <v>0</v>
      </c>
      <c r="O346" s="541">
        <v>0</v>
      </c>
      <c r="P346" s="541">
        <v>0</v>
      </c>
      <c r="Q346" s="329">
        <v>2015</v>
      </c>
      <c r="R346" s="329">
        <v>2015</v>
      </c>
      <c r="S346" s="541">
        <v>0</v>
      </c>
      <c r="T346" s="541">
        <v>0</v>
      </c>
      <c r="U346" s="541">
        <v>0</v>
      </c>
      <c r="V346" s="541">
        <v>0</v>
      </c>
      <c r="W346" s="541">
        <v>0</v>
      </c>
      <c r="X346" s="295">
        <v>0</v>
      </c>
      <c r="Y346" s="295">
        <v>0</v>
      </c>
    </row>
    <row r="347" spans="1:25" s="325" customFormat="1" ht="35.1" customHeight="1" outlineLevel="1" x14ac:dyDescent="0.25">
      <c r="A347" s="527" t="s">
        <v>353</v>
      </c>
      <c r="B347" s="534"/>
      <c r="C347" s="119" t="s">
        <v>943</v>
      </c>
      <c r="D347" s="541">
        <v>0</v>
      </c>
      <c r="E347" s="518">
        <v>0</v>
      </c>
      <c r="F347" s="518">
        <v>0</v>
      </c>
      <c r="G347" s="541">
        <v>0.89</v>
      </c>
      <c r="H347" s="541">
        <v>0.89</v>
      </c>
      <c r="I347" s="517" t="s">
        <v>760</v>
      </c>
      <c r="J347" s="518">
        <f t="shared" si="10"/>
        <v>0</v>
      </c>
      <c r="K347" s="522" t="str">
        <f t="shared" si="11"/>
        <v>&gt;100 %</v>
      </c>
      <c r="L347" s="535"/>
      <c r="M347" s="536"/>
      <c r="N347" s="119">
        <v>0</v>
      </c>
      <c r="O347" s="541">
        <v>0</v>
      </c>
      <c r="P347" s="541">
        <v>0</v>
      </c>
      <c r="Q347" s="329">
        <v>2015</v>
      </c>
      <c r="R347" s="329">
        <v>2015</v>
      </c>
      <c r="S347" s="541">
        <v>0</v>
      </c>
      <c r="T347" s="541">
        <v>0</v>
      </c>
      <c r="U347" s="541">
        <v>0</v>
      </c>
      <c r="V347" s="541">
        <v>0</v>
      </c>
      <c r="W347" s="541">
        <v>0.63</v>
      </c>
      <c r="X347" s="295" t="s">
        <v>575</v>
      </c>
      <c r="Y347" s="295" t="s">
        <v>575</v>
      </c>
    </row>
    <row r="348" spans="1:25" s="325" customFormat="1" ht="35.1" customHeight="1" outlineLevel="1" x14ac:dyDescent="0.25">
      <c r="A348" s="527" t="s">
        <v>353</v>
      </c>
      <c r="B348" s="534"/>
      <c r="C348" s="119" t="s">
        <v>944</v>
      </c>
      <c r="D348" s="541">
        <v>0</v>
      </c>
      <c r="E348" s="518">
        <v>0</v>
      </c>
      <c r="F348" s="518">
        <v>0</v>
      </c>
      <c r="G348" s="541">
        <v>4.9000000000000002E-2</v>
      </c>
      <c r="H348" s="541">
        <v>0</v>
      </c>
      <c r="I348" s="517" t="s">
        <v>760</v>
      </c>
      <c r="J348" s="518">
        <f t="shared" si="10"/>
        <v>0</v>
      </c>
      <c r="K348" s="522" t="str">
        <f t="shared" si="11"/>
        <v>&gt;100 %</v>
      </c>
      <c r="L348" s="535"/>
      <c r="M348" s="536"/>
      <c r="N348" s="119">
        <v>0</v>
      </c>
      <c r="O348" s="541">
        <v>0</v>
      </c>
      <c r="P348" s="541">
        <v>0</v>
      </c>
      <c r="Q348" s="329">
        <v>2015</v>
      </c>
      <c r="R348" s="329">
        <v>2015</v>
      </c>
      <c r="S348" s="541">
        <v>0</v>
      </c>
      <c r="T348" s="541">
        <v>0</v>
      </c>
      <c r="U348" s="541">
        <v>0</v>
      </c>
      <c r="V348" s="541">
        <v>0</v>
      </c>
      <c r="W348" s="541">
        <v>0</v>
      </c>
      <c r="X348" s="295">
        <v>0</v>
      </c>
      <c r="Y348" s="295">
        <v>0</v>
      </c>
    </row>
    <row r="349" spans="1:25" s="325" customFormat="1" ht="35.1" customHeight="1" outlineLevel="1" x14ac:dyDescent="0.25">
      <c r="A349" s="527" t="s">
        <v>353</v>
      </c>
      <c r="B349" s="534"/>
      <c r="C349" s="119" t="s">
        <v>945</v>
      </c>
      <c r="D349" s="541">
        <v>0</v>
      </c>
      <c r="E349" s="518">
        <v>0</v>
      </c>
      <c r="F349" s="518">
        <v>0</v>
      </c>
      <c r="G349" s="541">
        <v>0.251</v>
      </c>
      <c r="H349" s="541">
        <v>0.251</v>
      </c>
      <c r="I349" s="517" t="s">
        <v>760</v>
      </c>
      <c r="J349" s="518">
        <f t="shared" si="10"/>
        <v>0</v>
      </c>
      <c r="K349" s="522" t="str">
        <f t="shared" si="11"/>
        <v>&gt;100 %</v>
      </c>
      <c r="L349" s="535"/>
      <c r="M349" s="536"/>
      <c r="N349" s="119">
        <v>0</v>
      </c>
      <c r="O349" s="541">
        <v>0</v>
      </c>
      <c r="P349" s="541">
        <v>0</v>
      </c>
      <c r="Q349" s="329">
        <v>2015</v>
      </c>
      <c r="R349" s="329">
        <v>2015</v>
      </c>
      <c r="S349" s="541">
        <v>0</v>
      </c>
      <c r="T349" s="541">
        <v>0</v>
      </c>
      <c r="U349" s="541">
        <v>0</v>
      </c>
      <c r="V349" s="541">
        <v>0</v>
      </c>
      <c r="W349" s="541">
        <v>0.35</v>
      </c>
      <c r="X349" s="295" t="s">
        <v>575</v>
      </c>
      <c r="Y349" s="295" t="s">
        <v>575</v>
      </c>
    </row>
    <row r="350" spans="1:25" s="325" customFormat="1" ht="35.1" customHeight="1" outlineLevel="1" x14ac:dyDescent="0.25">
      <c r="A350" s="527" t="s">
        <v>353</v>
      </c>
      <c r="B350" s="534"/>
      <c r="C350" s="119" t="s">
        <v>946</v>
      </c>
      <c r="D350" s="541">
        <v>0</v>
      </c>
      <c r="E350" s="518">
        <v>0</v>
      </c>
      <c r="F350" s="518">
        <v>0</v>
      </c>
      <c r="G350" s="541">
        <v>3.9E-2</v>
      </c>
      <c r="H350" s="541">
        <v>3.9E-2</v>
      </c>
      <c r="I350" s="517" t="s">
        <v>760</v>
      </c>
      <c r="J350" s="518">
        <f t="shared" si="10"/>
        <v>0</v>
      </c>
      <c r="K350" s="522" t="str">
        <f t="shared" si="11"/>
        <v>&gt;100 %</v>
      </c>
      <c r="L350" s="535"/>
      <c r="M350" s="536"/>
      <c r="N350" s="119">
        <v>0</v>
      </c>
      <c r="O350" s="541">
        <v>0</v>
      </c>
      <c r="P350" s="541">
        <v>0</v>
      </c>
      <c r="Q350" s="329">
        <v>2015</v>
      </c>
      <c r="R350" s="329">
        <v>2015</v>
      </c>
      <c r="S350" s="541">
        <v>0</v>
      </c>
      <c r="T350" s="541">
        <v>0</v>
      </c>
      <c r="U350" s="541">
        <v>0</v>
      </c>
      <c r="V350" s="541">
        <v>0</v>
      </c>
      <c r="W350" s="541">
        <v>0.06</v>
      </c>
      <c r="X350" s="295" t="s">
        <v>575</v>
      </c>
      <c r="Y350" s="295" t="s">
        <v>575</v>
      </c>
    </row>
    <row r="351" spans="1:25" s="325" customFormat="1" ht="35.1" customHeight="1" outlineLevel="1" x14ac:dyDescent="0.25">
      <c r="A351" s="527" t="s">
        <v>353</v>
      </c>
      <c r="B351" s="534"/>
      <c r="C351" s="119" t="s">
        <v>947</v>
      </c>
      <c r="D351" s="541">
        <v>0</v>
      </c>
      <c r="E351" s="518">
        <v>0</v>
      </c>
      <c r="F351" s="518">
        <v>0</v>
      </c>
      <c r="G351" s="541">
        <v>3.9E-2</v>
      </c>
      <c r="H351" s="541">
        <v>0</v>
      </c>
      <c r="I351" s="517" t="s">
        <v>760</v>
      </c>
      <c r="J351" s="518">
        <f t="shared" si="10"/>
        <v>0</v>
      </c>
      <c r="K351" s="522" t="str">
        <f t="shared" si="11"/>
        <v>&gt;100 %</v>
      </c>
      <c r="L351" s="535"/>
      <c r="M351" s="536"/>
      <c r="N351" s="119">
        <v>0</v>
      </c>
      <c r="O351" s="541">
        <v>0</v>
      </c>
      <c r="P351" s="541">
        <v>0</v>
      </c>
      <c r="Q351" s="329">
        <v>2015</v>
      </c>
      <c r="R351" s="329">
        <v>2015</v>
      </c>
      <c r="S351" s="541">
        <v>0</v>
      </c>
      <c r="T351" s="541">
        <v>0</v>
      </c>
      <c r="U351" s="541">
        <v>0</v>
      </c>
      <c r="V351" s="541">
        <v>0</v>
      </c>
      <c r="W351" s="541">
        <v>0</v>
      </c>
      <c r="X351" s="295">
        <v>0</v>
      </c>
      <c r="Y351" s="295">
        <v>0</v>
      </c>
    </row>
    <row r="352" spans="1:25" s="325" customFormat="1" ht="35.1" customHeight="1" outlineLevel="1" x14ac:dyDescent="0.25">
      <c r="A352" s="527" t="s">
        <v>353</v>
      </c>
      <c r="B352" s="534"/>
      <c r="C352" s="119" t="s">
        <v>948</v>
      </c>
      <c r="D352" s="541">
        <v>0</v>
      </c>
      <c r="E352" s="518">
        <v>0</v>
      </c>
      <c r="F352" s="518">
        <v>0</v>
      </c>
      <c r="G352" s="541">
        <v>2.1000000000000001E-2</v>
      </c>
      <c r="H352" s="541">
        <v>0</v>
      </c>
      <c r="I352" s="517" t="s">
        <v>760</v>
      </c>
      <c r="J352" s="518">
        <f t="shared" si="10"/>
        <v>0</v>
      </c>
      <c r="K352" s="522" t="str">
        <f t="shared" si="11"/>
        <v>&gt;100 %</v>
      </c>
      <c r="L352" s="535"/>
      <c r="M352" s="536"/>
      <c r="N352" s="119">
        <v>0</v>
      </c>
      <c r="O352" s="541">
        <v>0</v>
      </c>
      <c r="P352" s="541">
        <v>0</v>
      </c>
      <c r="Q352" s="329">
        <v>2015</v>
      </c>
      <c r="R352" s="329">
        <v>2015</v>
      </c>
      <c r="S352" s="541">
        <v>0</v>
      </c>
      <c r="T352" s="541">
        <v>0</v>
      </c>
      <c r="U352" s="541">
        <v>0</v>
      </c>
      <c r="V352" s="541">
        <v>0</v>
      </c>
      <c r="W352" s="541">
        <v>0</v>
      </c>
      <c r="X352" s="295">
        <v>0</v>
      </c>
      <c r="Y352" s="295">
        <v>0</v>
      </c>
    </row>
    <row r="353" spans="1:25" s="325" customFormat="1" ht="35.1" customHeight="1" outlineLevel="1" x14ac:dyDescent="0.25">
      <c r="A353" s="527" t="s">
        <v>353</v>
      </c>
      <c r="B353" s="534"/>
      <c r="C353" s="119" t="s">
        <v>949</v>
      </c>
      <c r="D353" s="541">
        <v>0</v>
      </c>
      <c r="E353" s="518">
        <v>0</v>
      </c>
      <c r="F353" s="518">
        <v>0</v>
      </c>
      <c r="G353" s="541">
        <v>0.55600000000000005</v>
      </c>
      <c r="H353" s="541">
        <v>0</v>
      </c>
      <c r="I353" s="517" t="s">
        <v>760</v>
      </c>
      <c r="J353" s="518">
        <f t="shared" si="10"/>
        <v>0</v>
      </c>
      <c r="K353" s="522" t="str">
        <f t="shared" si="11"/>
        <v>&gt;100 %</v>
      </c>
      <c r="L353" s="535"/>
      <c r="M353" s="536"/>
      <c r="N353" s="119">
        <v>0</v>
      </c>
      <c r="O353" s="541">
        <v>0</v>
      </c>
      <c r="P353" s="541">
        <v>0</v>
      </c>
      <c r="Q353" s="329">
        <v>2015</v>
      </c>
      <c r="R353" s="329">
        <v>2015</v>
      </c>
      <c r="S353" s="541">
        <v>0</v>
      </c>
      <c r="T353" s="541">
        <v>0</v>
      </c>
      <c r="U353" s="541">
        <v>0</v>
      </c>
      <c r="V353" s="541">
        <v>0</v>
      </c>
      <c r="W353" s="541">
        <v>0</v>
      </c>
      <c r="X353" s="295">
        <v>0</v>
      </c>
      <c r="Y353" s="295">
        <v>0</v>
      </c>
    </row>
    <row r="354" spans="1:25" s="325" customFormat="1" ht="35.1" customHeight="1" outlineLevel="1" x14ac:dyDescent="0.25">
      <c r="A354" s="527" t="s">
        <v>353</v>
      </c>
      <c r="B354" s="534"/>
      <c r="C354" s="119" t="s">
        <v>950</v>
      </c>
      <c r="D354" s="541">
        <v>0</v>
      </c>
      <c r="E354" s="518">
        <v>0</v>
      </c>
      <c r="F354" s="518">
        <v>0</v>
      </c>
      <c r="G354" s="541">
        <v>8.0000000000000002E-3</v>
      </c>
      <c r="H354" s="541">
        <v>8.0000000000000002E-3</v>
      </c>
      <c r="I354" s="517" t="s">
        <v>760</v>
      </c>
      <c r="J354" s="518">
        <f t="shared" si="10"/>
        <v>0</v>
      </c>
      <c r="K354" s="522" t="str">
        <f t="shared" si="11"/>
        <v>&gt;100 %</v>
      </c>
      <c r="L354" s="535"/>
      <c r="M354" s="536"/>
      <c r="N354" s="119">
        <v>0</v>
      </c>
      <c r="O354" s="541">
        <v>0</v>
      </c>
      <c r="P354" s="541">
        <v>0</v>
      </c>
      <c r="Q354" s="329">
        <v>2015</v>
      </c>
      <c r="R354" s="329">
        <v>2015</v>
      </c>
      <c r="S354" s="541">
        <v>0</v>
      </c>
      <c r="T354" s="541">
        <v>0</v>
      </c>
      <c r="U354" s="541">
        <v>0</v>
      </c>
      <c r="V354" s="541">
        <v>0</v>
      </c>
      <c r="W354" s="541">
        <v>0.01</v>
      </c>
      <c r="X354" s="295" t="s">
        <v>603</v>
      </c>
      <c r="Y354" s="295" t="s">
        <v>603</v>
      </c>
    </row>
    <row r="355" spans="1:25" s="325" customFormat="1" ht="35.1" customHeight="1" outlineLevel="1" x14ac:dyDescent="0.25">
      <c r="A355" s="527" t="s">
        <v>353</v>
      </c>
      <c r="B355" s="534"/>
      <c r="C355" s="119" t="s">
        <v>951</v>
      </c>
      <c r="D355" s="541">
        <v>0</v>
      </c>
      <c r="E355" s="518">
        <v>0</v>
      </c>
      <c r="F355" s="518">
        <v>0</v>
      </c>
      <c r="G355" s="541">
        <v>0.01</v>
      </c>
      <c r="H355" s="541">
        <v>0.01</v>
      </c>
      <c r="I355" s="517" t="s">
        <v>760</v>
      </c>
      <c r="J355" s="518">
        <f t="shared" si="10"/>
        <v>0</v>
      </c>
      <c r="K355" s="522" t="str">
        <f t="shared" si="11"/>
        <v>&gt;100 %</v>
      </c>
      <c r="L355" s="535"/>
      <c r="M355" s="536"/>
      <c r="N355" s="119">
        <v>0</v>
      </c>
      <c r="O355" s="541">
        <v>0</v>
      </c>
      <c r="P355" s="541">
        <v>0</v>
      </c>
      <c r="Q355" s="329">
        <v>2015</v>
      </c>
      <c r="R355" s="329">
        <v>2015</v>
      </c>
      <c r="S355" s="541">
        <v>0</v>
      </c>
      <c r="T355" s="541">
        <v>0</v>
      </c>
      <c r="U355" s="541">
        <v>0</v>
      </c>
      <c r="V355" s="541">
        <v>0</v>
      </c>
      <c r="W355" s="541">
        <v>0.01</v>
      </c>
      <c r="X355" s="295" t="s">
        <v>603</v>
      </c>
      <c r="Y355" s="295" t="s">
        <v>603</v>
      </c>
    </row>
    <row r="356" spans="1:25" s="325" customFormat="1" ht="35.1" customHeight="1" outlineLevel="1" x14ac:dyDescent="0.25">
      <c r="A356" s="527" t="s">
        <v>355</v>
      </c>
      <c r="B356" s="534"/>
      <c r="C356" s="119" t="s">
        <v>846</v>
      </c>
      <c r="D356" s="541">
        <v>0</v>
      </c>
      <c r="E356" s="518">
        <v>0</v>
      </c>
      <c r="F356" s="518">
        <v>3.1674359999999999E-2</v>
      </c>
      <c r="G356" s="541">
        <v>9.1152780000000017E-2</v>
      </c>
      <c r="H356" s="541">
        <v>9.1152780000000017E-2</v>
      </c>
      <c r="I356" s="517" t="s">
        <v>760</v>
      </c>
      <c r="J356" s="518">
        <f t="shared" si="10"/>
        <v>3.1674359999999999E-2</v>
      </c>
      <c r="K356" s="522" t="str">
        <f t="shared" si="11"/>
        <v>&gt;100 %</v>
      </c>
      <c r="L356" s="535"/>
      <c r="M356" s="536"/>
      <c r="N356" s="119" t="s">
        <v>393</v>
      </c>
      <c r="O356" s="541">
        <v>0</v>
      </c>
      <c r="P356" s="541">
        <v>0</v>
      </c>
      <c r="Q356" s="329">
        <v>2015</v>
      </c>
      <c r="R356" s="329">
        <v>2015</v>
      </c>
      <c r="S356" s="541">
        <v>0</v>
      </c>
      <c r="T356" s="541">
        <v>0</v>
      </c>
      <c r="U356" s="541">
        <v>0</v>
      </c>
      <c r="V356" s="541">
        <v>0</v>
      </c>
      <c r="W356" s="541">
        <v>7.0000000000000007E-2</v>
      </c>
      <c r="X356" s="295" t="s">
        <v>722</v>
      </c>
      <c r="Y356" s="295" t="s">
        <v>722</v>
      </c>
    </row>
    <row r="357" spans="1:25" s="325" customFormat="1" ht="35.1" customHeight="1" outlineLevel="1" x14ac:dyDescent="0.25">
      <c r="A357" s="527" t="s">
        <v>355</v>
      </c>
      <c r="B357" s="534"/>
      <c r="C357" s="119" t="s">
        <v>606</v>
      </c>
      <c r="D357" s="541">
        <v>67.89130000000003</v>
      </c>
      <c r="E357" s="518">
        <v>59.952008422161484</v>
      </c>
      <c r="F357" s="518">
        <v>109.86609344199999</v>
      </c>
      <c r="G357" s="541">
        <v>94.999962819999965</v>
      </c>
      <c r="H357" s="541">
        <v>94.242049840000021</v>
      </c>
      <c r="I357" s="517">
        <v>-41.974793441999964</v>
      </c>
      <c r="J357" s="518">
        <f t="shared" si="10"/>
        <v>49.91408501983851</v>
      </c>
      <c r="K357" s="522">
        <f t="shared" si="11"/>
        <v>1.8325673540135743</v>
      </c>
      <c r="L357" s="535"/>
      <c r="M357" s="536"/>
      <c r="N357" s="119" t="s">
        <v>393</v>
      </c>
      <c r="O357" s="541">
        <v>3.2</v>
      </c>
      <c r="P357" s="541">
        <v>24.6</v>
      </c>
      <c r="Q357" s="329">
        <v>2015</v>
      </c>
      <c r="R357" s="329">
        <v>2015</v>
      </c>
      <c r="S357" s="541">
        <v>79.694840000000028</v>
      </c>
      <c r="T357" s="541">
        <v>3.2000000000000006</v>
      </c>
      <c r="U357" s="541">
        <v>24.6</v>
      </c>
      <c r="V357" s="541">
        <v>5.77</v>
      </c>
      <c r="W357" s="541">
        <v>87.767999999999986</v>
      </c>
      <c r="X357" s="295">
        <v>0</v>
      </c>
      <c r="Y357" s="295">
        <v>0</v>
      </c>
    </row>
    <row r="358" spans="1:25" s="325" customFormat="1" ht="35.1" customHeight="1" outlineLevel="1" x14ac:dyDescent="0.25">
      <c r="A358" s="527" t="s">
        <v>357</v>
      </c>
      <c r="B358" s="534"/>
      <c r="C358" s="119" t="s">
        <v>605</v>
      </c>
      <c r="D358" s="541">
        <v>0</v>
      </c>
      <c r="E358" s="518">
        <v>0</v>
      </c>
      <c r="F358" s="518">
        <v>1.8000000000000002E-2</v>
      </c>
      <c r="G358" s="541">
        <v>4.0000000000000001E-3</v>
      </c>
      <c r="H358" s="541">
        <v>2.1999999999999999E-2</v>
      </c>
      <c r="I358" s="517" t="s">
        <v>760</v>
      </c>
      <c r="J358" s="518">
        <f t="shared" si="10"/>
        <v>1.8000000000000002E-2</v>
      </c>
      <c r="K358" s="522" t="str">
        <f t="shared" si="11"/>
        <v>&gt;100 %</v>
      </c>
      <c r="L358" s="535"/>
      <c r="M358" s="536"/>
      <c r="N358" s="119" t="s">
        <v>393</v>
      </c>
      <c r="O358" s="541">
        <v>0</v>
      </c>
      <c r="P358" s="541">
        <v>0</v>
      </c>
      <c r="Q358" s="329">
        <v>2014</v>
      </c>
      <c r="R358" s="329">
        <v>2015</v>
      </c>
      <c r="S358" s="541">
        <v>0</v>
      </c>
      <c r="T358" s="541">
        <v>0</v>
      </c>
      <c r="U358" s="541">
        <v>0</v>
      </c>
      <c r="V358" s="541">
        <v>0</v>
      </c>
      <c r="W358" s="541">
        <v>0.05</v>
      </c>
      <c r="X358" s="295" t="s">
        <v>393</v>
      </c>
      <c r="Y358" s="295" t="s">
        <v>393</v>
      </c>
    </row>
    <row r="359" spans="1:25" s="325" customFormat="1" ht="35.1" customHeight="1" outlineLevel="1" x14ac:dyDescent="0.25">
      <c r="A359" s="527" t="s">
        <v>356</v>
      </c>
      <c r="B359" s="534"/>
      <c r="C359" s="119" t="s">
        <v>859</v>
      </c>
      <c r="D359" s="541">
        <v>93.858999999999995</v>
      </c>
      <c r="E359" s="518">
        <v>51.60403606119295</v>
      </c>
      <c r="F359" s="518">
        <v>19.651600000000002</v>
      </c>
      <c r="G359" s="541">
        <v>31.206499999999988</v>
      </c>
      <c r="H359" s="541">
        <v>21.520199999999999</v>
      </c>
      <c r="I359" s="517">
        <v>74.207399999999993</v>
      </c>
      <c r="J359" s="518">
        <f t="shared" si="10"/>
        <v>-31.952436061192948</v>
      </c>
      <c r="K359" s="522">
        <f t="shared" si="11"/>
        <v>0.38081517454752567</v>
      </c>
      <c r="L359" s="535"/>
      <c r="M359" s="536"/>
      <c r="N359" s="119" t="s">
        <v>883</v>
      </c>
      <c r="O359" s="541">
        <v>3.1600000000000006</v>
      </c>
      <c r="P359" s="541">
        <v>27.758999999999986</v>
      </c>
      <c r="Q359" s="329">
        <v>2015</v>
      </c>
      <c r="R359" s="329">
        <v>2015</v>
      </c>
      <c r="S359" s="541">
        <v>75.123000000000005</v>
      </c>
      <c r="T359" s="541">
        <v>1.4</v>
      </c>
      <c r="U359" s="541">
        <v>19.04</v>
      </c>
      <c r="V359" s="541">
        <v>1.1600000000000001</v>
      </c>
      <c r="W359" s="541">
        <v>14.465999999999998</v>
      </c>
      <c r="X359" s="295" t="s">
        <v>393</v>
      </c>
      <c r="Y359" s="295" t="s">
        <v>393</v>
      </c>
    </row>
    <row r="360" spans="1:25" s="325" customFormat="1" ht="35.1" customHeight="1" outlineLevel="1" x14ac:dyDescent="0.25">
      <c r="A360" s="527" t="s">
        <v>353</v>
      </c>
      <c r="B360" s="534"/>
      <c r="C360" s="119" t="s">
        <v>608</v>
      </c>
      <c r="D360" s="541">
        <v>43.947920000000522</v>
      </c>
      <c r="E360" s="518">
        <v>8.8840000000000003</v>
      </c>
      <c r="F360" s="518">
        <v>77.837701589999966</v>
      </c>
      <c r="G360" s="541">
        <v>90.51025999999996</v>
      </c>
      <c r="H360" s="541">
        <v>103.17225999999997</v>
      </c>
      <c r="I360" s="517">
        <v>-33.889781589999444</v>
      </c>
      <c r="J360" s="518">
        <f t="shared" si="10"/>
        <v>68.953701589999966</v>
      </c>
      <c r="K360" s="522">
        <f t="shared" si="11"/>
        <v>8.7615602870328644</v>
      </c>
      <c r="L360" s="535"/>
      <c r="M360" s="536"/>
      <c r="N360" s="119" t="s">
        <v>393</v>
      </c>
      <c r="O360" s="541">
        <v>4</v>
      </c>
      <c r="P360" s="541">
        <v>15.289</v>
      </c>
      <c r="Q360" s="329">
        <v>2015</v>
      </c>
      <c r="R360" s="329">
        <v>2015</v>
      </c>
      <c r="S360" s="541">
        <v>50.202946134644634</v>
      </c>
      <c r="T360" s="541">
        <v>4</v>
      </c>
      <c r="U360" s="541">
        <v>30.765000000000001</v>
      </c>
      <c r="V360" s="541">
        <v>10.725000000000001</v>
      </c>
      <c r="W360" s="541">
        <v>93.597000000000008</v>
      </c>
      <c r="X360" s="295" t="s">
        <v>393</v>
      </c>
      <c r="Y360" s="295" t="s">
        <v>393</v>
      </c>
    </row>
    <row r="361" spans="1:25" s="325" customFormat="1" ht="35.1" customHeight="1" outlineLevel="1" x14ac:dyDescent="0.25">
      <c r="A361" s="527" t="s">
        <v>353</v>
      </c>
      <c r="B361" s="534"/>
      <c r="C361" s="119" t="s">
        <v>609</v>
      </c>
      <c r="D361" s="541">
        <v>0</v>
      </c>
      <c r="E361" s="518">
        <v>0</v>
      </c>
      <c r="F361" s="518">
        <v>0.32600499999999999</v>
      </c>
      <c r="G361" s="541">
        <v>0.40500000000000003</v>
      </c>
      <c r="H361" s="541">
        <v>0.40500000000000003</v>
      </c>
      <c r="I361" s="517" t="s">
        <v>760</v>
      </c>
      <c r="J361" s="518">
        <f t="shared" si="10"/>
        <v>0.32600499999999999</v>
      </c>
      <c r="K361" s="522" t="str">
        <f t="shared" si="11"/>
        <v>&gt;100 %</v>
      </c>
      <c r="L361" s="535"/>
      <c r="M361" s="536"/>
      <c r="N361" s="119" t="s">
        <v>393</v>
      </c>
      <c r="O361" s="541">
        <v>0</v>
      </c>
      <c r="P361" s="541">
        <v>0</v>
      </c>
      <c r="Q361" s="329">
        <v>2015</v>
      </c>
      <c r="R361" s="329">
        <v>2015</v>
      </c>
      <c r="S361" s="541">
        <v>0</v>
      </c>
      <c r="T361" s="541">
        <v>0</v>
      </c>
      <c r="U361" s="541">
        <v>0</v>
      </c>
      <c r="V361" s="541">
        <v>0</v>
      </c>
      <c r="W361" s="541">
        <v>0.44500000000000001</v>
      </c>
      <c r="X361" s="295" t="s">
        <v>575</v>
      </c>
      <c r="Y361" s="295" t="s">
        <v>575</v>
      </c>
    </row>
    <row r="362" spans="1:25" s="325" customFormat="1" ht="35.1" customHeight="1" outlineLevel="1" x14ac:dyDescent="0.25">
      <c r="A362" s="527" t="s">
        <v>353</v>
      </c>
      <c r="B362" s="534"/>
      <c r="C362" s="119" t="s">
        <v>847</v>
      </c>
      <c r="D362" s="541">
        <v>1.46438</v>
      </c>
      <c r="E362" s="518">
        <v>0</v>
      </c>
      <c r="F362" s="518">
        <v>0</v>
      </c>
      <c r="G362" s="541">
        <v>1.2410000000000001</v>
      </c>
      <c r="H362" s="541">
        <v>1.2410000000000001</v>
      </c>
      <c r="I362" s="517">
        <v>1.46438</v>
      </c>
      <c r="J362" s="518">
        <f t="shared" si="10"/>
        <v>0</v>
      </c>
      <c r="K362" s="522" t="str">
        <f t="shared" si="11"/>
        <v>&gt;100 %</v>
      </c>
      <c r="L362" s="535"/>
      <c r="M362" s="536"/>
      <c r="N362" s="119">
        <v>0</v>
      </c>
      <c r="O362" s="541">
        <v>0</v>
      </c>
      <c r="P362" s="541">
        <v>0</v>
      </c>
      <c r="Q362" s="329">
        <v>2015</v>
      </c>
      <c r="R362" s="329">
        <v>2015</v>
      </c>
      <c r="S362" s="541">
        <v>1.46438</v>
      </c>
      <c r="T362" s="541">
        <v>0</v>
      </c>
      <c r="U362" s="541">
        <v>1.036</v>
      </c>
      <c r="V362" s="541">
        <v>0</v>
      </c>
      <c r="W362" s="541">
        <v>1.036</v>
      </c>
      <c r="X362" s="295">
        <v>0</v>
      </c>
      <c r="Y362" s="295">
        <v>0</v>
      </c>
    </row>
    <row r="363" spans="1:25" s="325" customFormat="1" ht="35.1" customHeight="1" outlineLevel="1" x14ac:dyDescent="0.25">
      <c r="A363" s="527" t="s">
        <v>353</v>
      </c>
      <c r="B363" s="534"/>
      <c r="C363" s="119" t="s">
        <v>611</v>
      </c>
      <c r="D363" s="541">
        <v>0</v>
      </c>
      <c r="E363" s="518">
        <v>0</v>
      </c>
      <c r="F363" s="518">
        <v>0</v>
      </c>
      <c r="G363" s="541">
        <v>1.9E-2</v>
      </c>
      <c r="H363" s="541">
        <v>0</v>
      </c>
      <c r="I363" s="517" t="s">
        <v>760</v>
      </c>
      <c r="J363" s="518">
        <f t="shared" si="10"/>
        <v>0</v>
      </c>
      <c r="K363" s="522" t="str">
        <f t="shared" si="11"/>
        <v>&gt;100 %</v>
      </c>
      <c r="L363" s="535"/>
      <c r="M363" s="536"/>
      <c r="N363" s="119">
        <v>0</v>
      </c>
      <c r="O363" s="541">
        <v>0</v>
      </c>
      <c r="P363" s="541">
        <v>0</v>
      </c>
      <c r="Q363" s="329">
        <v>2015</v>
      </c>
      <c r="R363" s="329">
        <v>2015</v>
      </c>
      <c r="S363" s="541">
        <v>0</v>
      </c>
      <c r="T363" s="541">
        <v>0</v>
      </c>
      <c r="U363" s="541">
        <v>0</v>
      </c>
      <c r="V363" s="541">
        <v>0</v>
      </c>
      <c r="W363" s="541">
        <v>0</v>
      </c>
      <c r="X363" s="295">
        <v>0</v>
      </c>
      <c r="Y363" s="295">
        <v>0</v>
      </c>
    </row>
    <row r="364" spans="1:25" s="325" customFormat="1" ht="35.1" customHeight="1" outlineLevel="1" x14ac:dyDescent="0.25">
      <c r="A364" s="527" t="s">
        <v>353</v>
      </c>
      <c r="B364" s="534"/>
      <c r="C364" s="119" t="s">
        <v>612</v>
      </c>
      <c r="D364" s="541">
        <v>0</v>
      </c>
      <c r="E364" s="518">
        <v>0</v>
      </c>
      <c r="F364" s="518">
        <v>0</v>
      </c>
      <c r="G364" s="541">
        <v>3.4000000000000002E-2</v>
      </c>
      <c r="H364" s="541">
        <v>0</v>
      </c>
      <c r="I364" s="517" t="s">
        <v>760</v>
      </c>
      <c r="J364" s="518">
        <f t="shared" si="10"/>
        <v>0</v>
      </c>
      <c r="K364" s="522" t="str">
        <f t="shared" si="11"/>
        <v>&gt;100 %</v>
      </c>
      <c r="L364" s="535"/>
      <c r="M364" s="536"/>
      <c r="N364" s="119">
        <v>0</v>
      </c>
      <c r="O364" s="541">
        <v>0</v>
      </c>
      <c r="P364" s="541">
        <v>0</v>
      </c>
      <c r="Q364" s="329">
        <v>2015</v>
      </c>
      <c r="R364" s="329">
        <v>2015</v>
      </c>
      <c r="S364" s="541">
        <v>0</v>
      </c>
      <c r="T364" s="541">
        <v>0</v>
      </c>
      <c r="U364" s="541">
        <v>0</v>
      </c>
      <c r="V364" s="541">
        <v>0</v>
      </c>
      <c r="W364" s="541">
        <v>0</v>
      </c>
      <c r="X364" s="295">
        <v>0</v>
      </c>
      <c r="Y364" s="295">
        <v>0</v>
      </c>
    </row>
    <row r="365" spans="1:25" s="325" customFormat="1" ht="35.1" customHeight="1" outlineLevel="1" x14ac:dyDescent="0.25">
      <c r="A365" s="527" t="s">
        <v>353</v>
      </c>
      <c r="B365" s="534"/>
      <c r="C365" s="119" t="s">
        <v>613</v>
      </c>
      <c r="D365" s="541">
        <v>0</v>
      </c>
      <c r="E365" s="518">
        <v>0</v>
      </c>
      <c r="F365" s="518">
        <v>0</v>
      </c>
      <c r="G365" s="541">
        <v>0</v>
      </c>
      <c r="H365" s="541">
        <v>5.1999999999999998E-2</v>
      </c>
      <c r="I365" s="517" t="s">
        <v>760</v>
      </c>
      <c r="J365" s="518">
        <f t="shared" si="10"/>
        <v>0</v>
      </c>
      <c r="K365" s="522" t="str">
        <f t="shared" si="11"/>
        <v>&gt;100 %</v>
      </c>
      <c r="L365" s="535"/>
      <c r="M365" s="536"/>
      <c r="N365" s="119">
        <v>0</v>
      </c>
      <c r="O365" s="541">
        <v>0</v>
      </c>
      <c r="P365" s="541">
        <v>0</v>
      </c>
      <c r="Q365" s="329">
        <v>2015</v>
      </c>
      <c r="R365" s="329">
        <v>2015</v>
      </c>
      <c r="S365" s="541">
        <v>0</v>
      </c>
      <c r="T365" s="541">
        <v>0</v>
      </c>
      <c r="U365" s="541">
        <v>0</v>
      </c>
      <c r="V365" s="541">
        <v>0</v>
      </c>
      <c r="W365" s="541">
        <v>0.08</v>
      </c>
      <c r="X365" s="295" t="s">
        <v>575</v>
      </c>
      <c r="Y365" s="295" t="s">
        <v>575</v>
      </c>
    </row>
    <row r="366" spans="1:25" s="325" customFormat="1" ht="35.1" customHeight="1" outlineLevel="1" x14ac:dyDescent="0.25">
      <c r="A366" s="527" t="s">
        <v>353</v>
      </c>
      <c r="B366" s="534"/>
      <c r="C366" s="119" t="s">
        <v>614</v>
      </c>
      <c r="D366" s="541">
        <v>0</v>
      </c>
      <c r="E366" s="518">
        <v>0</v>
      </c>
      <c r="F366" s="518">
        <v>0</v>
      </c>
      <c r="G366" s="541">
        <v>8.0000000000000002E-3</v>
      </c>
      <c r="H366" s="541">
        <v>0</v>
      </c>
      <c r="I366" s="517" t="s">
        <v>760</v>
      </c>
      <c r="J366" s="518">
        <f t="shared" si="10"/>
        <v>0</v>
      </c>
      <c r="K366" s="522" t="str">
        <f t="shared" si="11"/>
        <v>&gt;100 %</v>
      </c>
      <c r="L366" s="535"/>
      <c r="M366" s="536"/>
      <c r="N366" s="119">
        <v>0</v>
      </c>
      <c r="O366" s="541">
        <v>0</v>
      </c>
      <c r="P366" s="541">
        <v>0</v>
      </c>
      <c r="Q366" s="329">
        <v>2015</v>
      </c>
      <c r="R366" s="329">
        <v>2015</v>
      </c>
      <c r="S366" s="541">
        <v>0</v>
      </c>
      <c r="T366" s="541">
        <v>0</v>
      </c>
      <c r="U366" s="541">
        <v>0</v>
      </c>
      <c r="V366" s="541">
        <v>0</v>
      </c>
      <c r="W366" s="541">
        <v>0</v>
      </c>
      <c r="X366" s="295">
        <v>0</v>
      </c>
      <c r="Y366" s="295">
        <v>0</v>
      </c>
    </row>
    <row r="367" spans="1:25" s="325" customFormat="1" ht="35.1" customHeight="1" outlineLevel="1" x14ac:dyDescent="0.25">
      <c r="A367" s="527" t="s">
        <v>353</v>
      </c>
      <c r="B367" s="534"/>
      <c r="C367" s="119" t="s">
        <v>774</v>
      </c>
      <c r="D367" s="541">
        <v>0</v>
      </c>
      <c r="E367" s="518">
        <v>0</v>
      </c>
      <c r="F367" s="518">
        <v>0</v>
      </c>
      <c r="G367" s="541">
        <v>0.26600000000000001</v>
      </c>
      <c r="H367" s="541">
        <v>0.26600000000000001</v>
      </c>
      <c r="I367" s="517" t="s">
        <v>760</v>
      </c>
      <c r="J367" s="518">
        <f t="shared" si="10"/>
        <v>0</v>
      </c>
      <c r="K367" s="522" t="str">
        <f t="shared" si="11"/>
        <v>&gt;100 %</v>
      </c>
      <c r="L367" s="535"/>
      <c r="M367" s="536"/>
      <c r="N367" s="119">
        <v>0</v>
      </c>
      <c r="O367" s="541">
        <v>0</v>
      </c>
      <c r="P367" s="541">
        <v>0</v>
      </c>
      <c r="Q367" s="329">
        <v>2015</v>
      </c>
      <c r="R367" s="329">
        <v>2015</v>
      </c>
      <c r="S367" s="541">
        <v>0</v>
      </c>
      <c r="T367" s="541">
        <v>0</v>
      </c>
      <c r="U367" s="541">
        <v>0</v>
      </c>
      <c r="V367" s="541">
        <v>0</v>
      </c>
      <c r="W367" s="541">
        <v>0.11</v>
      </c>
      <c r="X367" s="295" t="s">
        <v>575</v>
      </c>
      <c r="Y367" s="295" t="s">
        <v>575</v>
      </c>
    </row>
    <row r="368" spans="1:25" s="325" customFormat="1" ht="35.1" customHeight="1" outlineLevel="1" x14ac:dyDescent="0.25">
      <c r="A368" s="527" t="s">
        <v>353</v>
      </c>
      <c r="B368" s="534"/>
      <c r="C368" s="119" t="s">
        <v>775</v>
      </c>
      <c r="D368" s="541">
        <v>0</v>
      </c>
      <c r="E368" s="518">
        <v>0</v>
      </c>
      <c r="F368" s="518">
        <v>1.3541037600000001</v>
      </c>
      <c r="G368" s="541">
        <v>5.5E-2</v>
      </c>
      <c r="H368" s="541">
        <v>5.5E-2</v>
      </c>
      <c r="I368" s="517" t="s">
        <v>760</v>
      </c>
      <c r="J368" s="518">
        <f t="shared" si="10"/>
        <v>1.3541037600000001</v>
      </c>
      <c r="K368" s="522" t="str">
        <f t="shared" si="11"/>
        <v>&gt;100 %</v>
      </c>
      <c r="L368" s="535"/>
      <c r="M368" s="536"/>
      <c r="N368" s="119" t="s">
        <v>393</v>
      </c>
      <c r="O368" s="541">
        <v>0</v>
      </c>
      <c r="P368" s="541">
        <v>0</v>
      </c>
      <c r="Q368" s="329">
        <v>2015</v>
      </c>
      <c r="R368" s="329">
        <v>2015</v>
      </c>
      <c r="S368" s="541">
        <v>0</v>
      </c>
      <c r="T368" s="541">
        <v>0</v>
      </c>
      <c r="U368" s="541">
        <v>0</v>
      </c>
      <c r="V368" s="541">
        <v>0</v>
      </c>
      <c r="W368" s="541">
        <v>0.105</v>
      </c>
      <c r="X368" s="295" t="s">
        <v>575</v>
      </c>
      <c r="Y368" s="295" t="s">
        <v>575</v>
      </c>
    </row>
    <row r="369" spans="1:25" s="325" customFormat="1" ht="35.1" customHeight="1" outlineLevel="1" x14ac:dyDescent="0.25">
      <c r="A369" s="527" t="s">
        <v>353</v>
      </c>
      <c r="B369" s="534"/>
      <c r="C369" s="119" t="s">
        <v>776</v>
      </c>
      <c r="D369" s="541">
        <v>0</v>
      </c>
      <c r="E369" s="518">
        <v>0</v>
      </c>
      <c r="F369" s="518">
        <v>0</v>
      </c>
      <c r="G369" s="541">
        <v>0.21299999999999999</v>
      </c>
      <c r="H369" s="541">
        <v>0.21299999999999999</v>
      </c>
      <c r="I369" s="517" t="s">
        <v>760</v>
      </c>
      <c r="J369" s="518">
        <f t="shared" si="10"/>
        <v>0</v>
      </c>
      <c r="K369" s="522" t="str">
        <f t="shared" si="11"/>
        <v>&gt;100 %</v>
      </c>
      <c r="L369" s="535"/>
      <c r="M369" s="536"/>
      <c r="N369" s="119">
        <v>0</v>
      </c>
      <c r="O369" s="541">
        <v>0</v>
      </c>
      <c r="P369" s="541">
        <v>0</v>
      </c>
      <c r="Q369" s="329">
        <v>2015</v>
      </c>
      <c r="R369" s="329">
        <v>2015</v>
      </c>
      <c r="S369" s="541">
        <v>0</v>
      </c>
      <c r="T369" s="541">
        <v>0</v>
      </c>
      <c r="U369" s="541">
        <v>0</v>
      </c>
      <c r="V369" s="541">
        <v>0</v>
      </c>
      <c r="W369" s="541">
        <v>0.188</v>
      </c>
      <c r="X369" s="295" t="s">
        <v>575</v>
      </c>
      <c r="Y369" s="295" t="s">
        <v>575</v>
      </c>
    </row>
    <row r="370" spans="1:25" s="325" customFormat="1" ht="35.1" customHeight="1" outlineLevel="1" x14ac:dyDescent="0.25">
      <c r="A370" s="527" t="s">
        <v>353</v>
      </c>
      <c r="B370" s="534"/>
      <c r="C370" s="119" t="s">
        <v>777</v>
      </c>
      <c r="D370" s="541">
        <v>0</v>
      </c>
      <c r="E370" s="518">
        <v>0</v>
      </c>
      <c r="F370" s="518">
        <v>0</v>
      </c>
      <c r="G370" s="541">
        <v>0.11599999999999999</v>
      </c>
      <c r="H370" s="541">
        <v>0.11600000000000001</v>
      </c>
      <c r="I370" s="517" t="s">
        <v>760</v>
      </c>
      <c r="J370" s="518">
        <f t="shared" si="10"/>
        <v>0</v>
      </c>
      <c r="K370" s="522" t="str">
        <f t="shared" si="11"/>
        <v>&gt;100 %</v>
      </c>
      <c r="L370" s="535"/>
      <c r="M370" s="536"/>
      <c r="N370" s="119">
        <v>0</v>
      </c>
      <c r="O370" s="541">
        <v>0</v>
      </c>
      <c r="P370" s="541">
        <v>0</v>
      </c>
      <c r="Q370" s="329">
        <v>2015</v>
      </c>
      <c r="R370" s="329">
        <v>2015</v>
      </c>
      <c r="S370" s="541">
        <v>0</v>
      </c>
      <c r="T370" s="541">
        <v>0</v>
      </c>
      <c r="U370" s="541">
        <v>0</v>
      </c>
      <c r="V370" s="541">
        <v>0</v>
      </c>
      <c r="W370" s="541">
        <v>4.8000000000000001E-2</v>
      </c>
      <c r="X370" s="295" t="s">
        <v>575</v>
      </c>
      <c r="Y370" s="295" t="s">
        <v>575</v>
      </c>
    </row>
    <row r="371" spans="1:25" s="325" customFormat="1" ht="35.1" customHeight="1" outlineLevel="1" x14ac:dyDescent="0.25">
      <c r="A371" s="527" t="s">
        <v>353</v>
      </c>
      <c r="B371" s="534"/>
      <c r="C371" s="119" t="s">
        <v>778</v>
      </c>
      <c r="D371" s="541">
        <v>0</v>
      </c>
      <c r="E371" s="518">
        <v>0</v>
      </c>
      <c r="F371" s="518">
        <v>0</v>
      </c>
      <c r="G371" s="541">
        <v>0.47899999999999998</v>
      </c>
      <c r="H371" s="541">
        <v>0.47899999999999998</v>
      </c>
      <c r="I371" s="517" t="s">
        <v>760</v>
      </c>
      <c r="J371" s="518">
        <f t="shared" si="10"/>
        <v>0</v>
      </c>
      <c r="K371" s="522" t="str">
        <f t="shared" si="11"/>
        <v>&gt;100 %</v>
      </c>
      <c r="L371" s="535"/>
      <c r="M371" s="536"/>
      <c r="N371" s="119">
        <v>0</v>
      </c>
      <c r="O371" s="541">
        <v>0</v>
      </c>
      <c r="P371" s="541">
        <v>0</v>
      </c>
      <c r="Q371" s="329">
        <v>2015</v>
      </c>
      <c r="R371" s="329">
        <v>2015</v>
      </c>
      <c r="S371" s="541">
        <v>0</v>
      </c>
      <c r="T371" s="541">
        <v>0</v>
      </c>
      <c r="U371" s="541">
        <v>0</v>
      </c>
      <c r="V371" s="541">
        <v>6.3E-2</v>
      </c>
      <c r="W371" s="541">
        <v>1.4999999999999999E-2</v>
      </c>
      <c r="X371" s="295" t="s">
        <v>575</v>
      </c>
      <c r="Y371" s="295" t="s">
        <v>575</v>
      </c>
    </row>
    <row r="372" spans="1:25" s="325" customFormat="1" ht="35.1" customHeight="1" outlineLevel="1" x14ac:dyDescent="0.25">
      <c r="A372" s="527" t="s">
        <v>353</v>
      </c>
      <c r="B372" s="534"/>
      <c r="C372" s="119" t="s">
        <v>779</v>
      </c>
      <c r="D372" s="541">
        <v>0</v>
      </c>
      <c r="E372" s="518">
        <v>0</v>
      </c>
      <c r="F372" s="518">
        <v>0</v>
      </c>
      <c r="G372" s="541">
        <v>7.6999999999999999E-2</v>
      </c>
      <c r="H372" s="541">
        <v>7.6999999999999999E-2</v>
      </c>
      <c r="I372" s="517" t="s">
        <v>760</v>
      </c>
      <c r="J372" s="518">
        <f t="shared" si="10"/>
        <v>0</v>
      </c>
      <c r="K372" s="522" t="str">
        <f t="shared" si="11"/>
        <v>&gt;100 %</v>
      </c>
      <c r="L372" s="535"/>
      <c r="M372" s="536"/>
      <c r="N372" s="119">
        <v>0</v>
      </c>
      <c r="O372" s="541">
        <v>0</v>
      </c>
      <c r="P372" s="541">
        <v>0</v>
      </c>
      <c r="Q372" s="329">
        <v>2015</v>
      </c>
      <c r="R372" s="329">
        <v>2015</v>
      </c>
      <c r="S372" s="541">
        <v>0</v>
      </c>
      <c r="T372" s="541">
        <v>0</v>
      </c>
      <c r="U372" s="541">
        <v>0</v>
      </c>
      <c r="V372" s="541">
        <v>0</v>
      </c>
      <c r="W372" s="541">
        <v>0.05</v>
      </c>
      <c r="X372" s="295" t="s">
        <v>575</v>
      </c>
      <c r="Y372" s="295" t="s">
        <v>575</v>
      </c>
    </row>
    <row r="373" spans="1:25" s="325" customFormat="1" ht="35.1" customHeight="1" outlineLevel="1" x14ac:dyDescent="0.25">
      <c r="A373" s="527" t="s">
        <v>353</v>
      </c>
      <c r="B373" s="534"/>
      <c r="C373" s="119" t="s">
        <v>780</v>
      </c>
      <c r="D373" s="541">
        <v>0</v>
      </c>
      <c r="E373" s="518">
        <v>0</v>
      </c>
      <c r="F373" s="518">
        <v>0</v>
      </c>
      <c r="G373" s="541">
        <v>7.0000000000000001E-3</v>
      </c>
      <c r="H373" s="541">
        <v>0</v>
      </c>
      <c r="I373" s="517" t="s">
        <v>760</v>
      </c>
      <c r="J373" s="518">
        <f t="shared" si="10"/>
        <v>0</v>
      </c>
      <c r="K373" s="522" t="str">
        <f t="shared" si="11"/>
        <v>&gt;100 %</v>
      </c>
      <c r="L373" s="535"/>
      <c r="M373" s="536"/>
      <c r="N373" s="119">
        <v>0</v>
      </c>
      <c r="O373" s="541">
        <v>0</v>
      </c>
      <c r="P373" s="541">
        <v>0</v>
      </c>
      <c r="Q373" s="329">
        <v>2015</v>
      </c>
      <c r="R373" s="329">
        <v>2015</v>
      </c>
      <c r="S373" s="541">
        <v>0</v>
      </c>
      <c r="T373" s="541">
        <v>0</v>
      </c>
      <c r="U373" s="541">
        <v>0</v>
      </c>
      <c r="V373" s="541">
        <v>0</v>
      </c>
      <c r="W373" s="541">
        <v>0</v>
      </c>
      <c r="X373" s="295">
        <v>0</v>
      </c>
      <c r="Y373" s="295">
        <v>0</v>
      </c>
    </row>
    <row r="374" spans="1:25" s="325" customFormat="1" ht="35.1" customHeight="1" outlineLevel="1" x14ac:dyDescent="0.25">
      <c r="A374" s="527" t="s">
        <v>353</v>
      </c>
      <c r="B374" s="534"/>
      <c r="C374" s="119" t="s">
        <v>781</v>
      </c>
      <c r="D374" s="541">
        <v>0</v>
      </c>
      <c r="E374" s="518">
        <v>0</v>
      </c>
      <c r="F374" s="518">
        <v>7.6613689999999984E-2</v>
      </c>
      <c r="G374" s="541">
        <v>7.8E-2</v>
      </c>
      <c r="H374" s="541">
        <v>1.8049999999999999</v>
      </c>
      <c r="I374" s="517" t="s">
        <v>760</v>
      </c>
      <c r="J374" s="518">
        <f t="shared" si="10"/>
        <v>7.6613689999999984E-2</v>
      </c>
      <c r="K374" s="522" t="str">
        <f t="shared" si="11"/>
        <v>&gt;100 %</v>
      </c>
      <c r="L374" s="535"/>
      <c r="M374" s="536"/>
      <c r="N374" s="119" t="s">
        <v>393</v>
      </c>
      <c r="O374" s="541">
        <v>0</v>
      </c>
      <c r="P374" s="541">
        <v>0</v>
      </c>
      <c r="Q374" s="329">
        <v>2015</v>
      </c>
      <c r="R374" s="329">
        <v>2015</v>
      </c>
      <c r="S374" s="541">
        <v>0</v>
      </c>
      <c r="T374" s="541">
        <v>0</v>
      </c>
      <c r="U374" s="541">
        <v>0</v>
      </c>
      <c r="V374" s="541">
        <v>6.3E-2</v>
      </c>
      <c r="W374" s="541">
        <v>0.42099999999999999</v>
      </c>
      <c r="X374" s="295" t="s">
        <v>603</v>
      </c>
      <c r="Y374" s="295" t="s">
        <v>603</v>
      </c>
    </row>
    <row r="375" spans="1:25" s="325" customFormat="1" ht="35.1" customHeight="1" outlineLevel="1" x14ac:dyDescent="0.25">
      <c r="A375" s="527" t="s">
        <v>353</v>
      </c>
      <c r="B375" s="534"/>
      <c r="C375" s="119" t="s">
        <v>782</v>
      </c>
      <c r="D375" s="541">
        <v>0</v>
      </c>
      <c r="E375" s="518">
        <v>0</v>
      </c>
      <c r="F375" s="518">
        <v>0</v>
      </c>
      <c r="G375" s="541">
        <v>0.104</v>
      </c>
      <c r="H375" s="541">
        <v>0.104</v>
      </c>
      <c r="I375" s="517" t="s">
        <v>760</v>
      </c>
      <c r="J375" s="518">
        <f t="shared" si="10"/>
        <v>0</v>
      </c>
      <c r="K375" s="522" t="str">
        <f t="shared" si="11"/>
        <v>&gt;100 %</v>
      </c>
      <c r="L375" s="535"/>
      <c r="M375" s="536"/>
      <c r="N375" s="119">
        <v>0</v>
      </c>
      <c r="O375" s="541">
        <v>0</v>
      </c>
      <c r="P375" s="541">
        <v>0</v>
      </c>
      <c r="Q375" s="329">
        <v>2015</v>
      </c>
      <c r="R375" s="329">
        <v>2015</v>
      </c>
      <c r="S375" s="541">
        <v>0</v>
      </c>
      <c r="T375" s="541">
        <v>0</v>
      </c>
      <c r="U375" s="541">
        <v>0</v>
      </c>
      <c r="V375" s="541">
        <v>0</v>
      </c>
      <c r="W375" s="541">
        <v>0.04</v>
      </c>
      <c r="X375" s="295" t="s">
        <v>575</v>
      </c>
      <c r="Y375" s="295" t="s">
        <v>575</v>
      </c>
    </row>
    <row r="376" spans="1:25" s="325" customFormat="1" ht="35.1" customHeight="1" outlineLevel="1" x14ac:dyDescent="0.25">
      <c r="A376" s="527" t="s">
        <v>353</v>
      </c>
      <c r="B376" s="534"/>
      <c r="C376" s="119" t="s">
        <v>783</v>
      </c>
      <c r="D376" s="541">
        <v>0</v>
      </c>
      <c r="E376" s="518">
        <v>0</v>
      </c>
      <c r="F376" s="518">
        <v>0</v>
      </c>
      <c r="G376" s="541">
        <v>0.158</v>
      </c>
      <c r="H376" s="541">
        <v>0.158</v>
      </c>
      <c r="I376" s="517" t="s">
        <v>760</v>
      </c>
      <c r="J376" s="518">
        <f t="shared" si="10"/>
        <v>0</v>
      </c>
      <c r="K376" s="522" t="str">
        <f t="shared" si="11"/>
        <v>&gt;100 %</v>
      </c>
      <c r="L376" s="535"/>
      <c r="M376" s="536"/>
      <c r="N376" s="119">
        <v>0</v>
      </c>
      <c r="O376" s="541">
        <v>0</v>
      </c>
      <c r="P376" s="541">
        <v>0</v>
      </c>
      <c r="Q376" s="329">
        <v>2015</v>
      </c>
      <c r="R376" s="329">
        <v>2015</v>
      </c>
      <c r="S376" s="541">
        <v>0</v>
      </c>
      <c r="T376" s="541">
        <v>0</v>
      </c>
      <c r="U376" s="541">
        <v>0</v>
      </c>
      <c r="V376" s="541">
        <v>0</v>
      </c>
      <c r="W376" s="541">
        <v>0.13500000000000001</v>
      </c>
      <c r="X376" s="295" t="s">
        <v>603</v>
      </c>
      <c r="Y376" s="295" t="s">
        <v>603</v>
      </c>
    </row>
    <row r="377" spans="1:25" s="325" customFormat="1" ht="35.1" customHeight="1" outlineLevel="1" x14ac:dyDescent="0.25">
      <c r="A377" s="527" t="s">
        <v>353</v>
      </c>
      <c r="B377" s="534"/>
      <c r="C377" s="119" t="s">
        <v>784</v>
      </c>
      <c r="D377" s="541">
        <v>0</v>
      </c>
      <c r="E377" s="518">
        <v>0</v>
      </c>
      <c r="F377" s="518">
        <v>0</v>
      </c>
      <c r="G377" s="541">
        <v>4.2999999999999997E-2</v>
      </c>
      <c r="H377" s="541">
        <v>4.2999999999999997E-2</v>
      </c>
      <c r="I377" s="517" t="s">
        <v>760</v>
      </c>
      <c r="J377" s="518">
        <f t="shared" si="10"/>
        <v>0</v>
      </c>
      <c r="K377" s="522" t="str">
        <f t="shared" si="11"/>
        <v>&gt;100 %</v>
      </c>
      <c r="L377" s="535"/>
      <c r="M377" s="536"/>
      <c r="N377" s="119">
        <v>0</v>
      </c>
      <c r="O377" s="541">
        <v>0</v>
      </c>
      <c r="P377" s="541">
        <v>0</v>
      </c>
      <c r="Q377" s="329">
        <v>2015</v>
      </c>
      <c r="R377" s="329">
        <v>2015</v>
      </c>
      <c r="S377" s="541">
        <v>0</v>
      </c>
      <c r="T377" s="541">
        <v>0</v>
      </c>
      <c r="U377" s="541">
        <v>0</v>
      </c>
      <c r="V377" s="541">
        <v>0</v>
      </c>
      <c r="W377" s="541">
        <v>0.03</v>
      </c>
      <c r="X377" s="295" t="s">
        <v>603</v>
      </c>
      <c r="Y377" s="295" t="s">
        <v>603</v>
      </c>
    </row>
    <row r="378" spans="1:25" s="325" customFormat="1" ht="35.1" customHeight="1" outlineLevel="1" x14ac:dyDescent="0.25">
      <c r="A378" s="527" t="s">
        <v>353</v>
      </c>
      <c r="B378" s="534"/>
      <c r="C378" s="119" t="s">
        <v>785</v>
      </c>
      <c r="D378" s="541">
        <v>0</v>
      </c>
      <c r="E378" s="518">
        <v>0</v>
      </c>
      <c r="F378" s="518">
        <v>0</v>
      </c>
      <c r="G378" s="541">
        <v>3.2000000000000001E-2</v>
      </c>
      <c r="H378" s="541">
        <v>3.2000000000000001E-2</v>
      </c>
      <c r="I378" s="517" t="s">
        <v>760</v>
      </c>
      <c r="J378" s="518">
        <f t="shared" si="10"/>
        <v>0</v>
      </c>
      <c r="K378" s="522" t="str">
        <f t="shared" si="11"/>
        <v>&gt;100 %</v>
      </c>
      <c r="L378" s="535"/>
      <c r="M378" s="536"/>
      <c r="N378" s="119">
        <v>0</v>
      </c>
      <c r="O378" s="541">
        <v>0</v>
      </c>
      <c r="P378" s="541">
        <v>0</v>
      </c>
      <c r="Q378" s="329">
        <v>2015</v>
      </c>
      <c r="R378" s="329">
        <v>2015</v>
      </c>
      <c r="S378" s="541">
        <v>0</v>
      </c>
      <c r="T378" s="541">
        <v>0</v>
      </c>
      <c r="U378" s="541">
        <v>0</v>
      </c>
      <c r="V378" s="541">
        <v>0</v>
      </c>
      <c r="W378" s="541">
        <v>0.12</v>
      </c>
      <c r="X378" s="295" t="s">
        <v>603</v>
      </c>
      <c r="Y378" s="295" t="s">
        <v>603</v>
      </c>
    </row>
    <row r="379" spans="1:25" s="325" customFormat="1" ht="35.1" customHeight="1" outlineLevel="1" x14ac:dyDescent="0.25">
      <c r="A379" s="527" t="s">
        <v>353</v>
      </c>
      <c r="B379" s="534"/>
      <c r="C379" s="119" t="s">
        <v>848</v>
      </c>
      <c r="D379" s="541">
        <v>0</v>
      </c>
      <c r="E379" s="518">
        <v>0</v>
      </c>
      <c r="F379" s="518">
        <v>4.9170680000000001E-2</v>
      </c>
      <c r="G379" s="541">
        <v>4.2999999999999997E-2</v>
      </c>
      <c r="H379" s="541">
        <v>9.7000000000000003E-2</v>
      </c>
      <c r="I379" s="517" t="s">
        <v>760</v>
      </c>
      <c r="J379" s="518">
        <f t="shared" si="10"/>
        <v>4.9170680000000001E-2</v>
      </c>
      <c r="K379" s="522" t="str">
        <f t="shared" si="11"/>
        <v>&gt;100 %</v>
      </c>
      <c r="L379" s="535"/>
      <c r="M379" s="536"/>
      <c r="N379" s="119" t="s">
        <v>393</v>
      </c>
      <c r="O379" s="541">
        <v>0</v>
      </c>
      <c r="P379" s="541">
        <v>0</v>
      </c>
      <c r="Q379" s="329">
        <v>2015</v>
      </c>
      <c r="R379" s="329">
        <v>2015</v>
      </c>
      <c r="S379" s="541">
        <v>0</v>
      </c>
      <c r="T379" s="541">
        <v>0</v>
      </c>
      <c r="U379" s="541">
        <v>0</v>
      </c>
      <c r="V379" s="541">
        <v>0</v>
      </c>
      <c r="W379" s="541">
        <v>0.03</v>
      </c>
      <c r="X379" s="295" t="s">
        <v>575</v>
      </c>
      <c r="Y379" s="295" t="s">
        <v>575</v>
      </c>
    </row>
    <row r="380" spans="1:25" s="325" customFormat="1" ht="35.1" customHeight="1" outlineLevel="1" x14ac:dyDescent="0.25">
      <c r="A380" s="527" t="s">
        <v>353</v>
      </c>
      <c r="B380" s="534"/>
      <c r="C380" s="119" t="s">
        <v>849</v>
      </c>
      <c r="D380" s="541">
        <v>0</v>
      </c>
      <c r="E380" s="518">
        <v>0</v>
      </c>
      <c r="F380" s="518">
        <v>0.16408191999999999</v>
      </c>
      <c r="G380" s="541">
        <v>0.191</v>
      </c>
      <c r="H380" s="541">
        <v>0.191</v>
      </c>
      <c r="I380" s="517" t="s">
        <v>760</v>
      </c>
      <c r="J380" s="518">
        <f t="shared" si="10"/>
        <v>0.16408191999999999</v>
      </c>
      <c r="K380" s="522" t="str">
        <f t="shared" si="11"/>
        <v>&gt;100 %</v>
      </c>
      <c r="L380" s="535"/>
      <c r="M380" s="536"/>
      <c r="N380" s="119" t="s">
        <v>393</v>
      </c>
      <c r="O380" s="541">
        <v>0</v>
      </c>
      <c r="P380" s="541">
        <v>0</v>
      </c>
      <c r="Q380" s="329">
        <v>2015</v>
      </c>
      <c r="R380" s="329">
        <v>2015</v>
      </c>
      <c r="S380" s="541">
        <v>0</v>
      </c>
      <c r="T380" s="541">
        <v>0</v>
      </c>
      <c r="U380" s="541">
        <v>0</v>
      </c>
      <c r="V380" s="541">
        <v>0</v>
      </c>
      <c r="W380" s="541">
        <v>0.217</v>
      </c>
      <c r="X380" s="295" t="s">
        <v>575</v>
      </c>
      <c r="Y380" s="295" t="s">
        <v>575</v>
      </c>
    </row>
    <row r="381" spans="1:25" s="325" customFormat="1" ht="35.1" customHeight="1" outlineLevel="1" x14ac:dyDescent="0.25">
      <c r="A381" s="527" t="s">
        <v>353</v>
      </c>
      <c r="B381" s="534"/>
      <c r="C381" s="119" t="s">
        <v>850</v>
      </c>
      <c r="D381" s="541">
        <v>0</v>
      </c>
      <c r="E381" s="518">
        <v>0</v>
      </c>
      <c r="F381" s="518">
        <v>0</v>
      </c>
      <c r="G381" s="541">
        <v>0.3</v>
      </c>
      <c r="H381" s="541">
        <v>0.3</v>
      </c>
      <c r="I381" s="517" t="s">
        <v>760</v>
      </c>
      <c r="J381" s="518">
        <f t="shared" si="10"/>
        <v>0</v>
      </c>
      <c r="K381" s="522" t="str">
        <f t="shared" si="11"/>
        <v>&gt;100 %</v>
      </c>
      <c r="L381" s="535"/>
      <c r="M381" s="536"/>
      <c r="N381" s="119">
        <v>0</v>
      </c>
      <c r="O381" s="541">
        <v>0</v>
      </c>
      <c r="P381" s="541">
        <v>0</v>
      </c>
      <c r="Q381" s="329">
        <v>2015</v>
      </c>
      <c r="R381" s="329">
        <v>2015</v>
      </c>
      <c r="S381" s="541">
        <v>0</v>
      </c>
      <c r="T381" s="541">
        <v>0</v>
      </c>
      <c r="U381" s="541">
        <v>0</v>
      </c>
      <c r="V381" s="541">
        <v>0</v>
      </c>
      <c r="W381" s="541">
        <v>0.28000000000000003</v>
      </c>
      <c r="X381" s="295" t="s">
        <v>575</v>
      </c>
      <c r="Y381" s="295" t="s">
        <v>575</v>
      </c>
    </row>
    <row r="382" spans="1:25" s="325" customFormat="1" ht="35.1" customHeight="1" outlineLevel="1" x14ac:dyDescent="0.25">
      <c r="A382" s="527" t="s">
        <v>353</v>
      </c>
      <c r="B382" s="534"/>
      <c r="C382" s="119" t="s">
        <v>851</v>
      </c>
      <c r="D382" s="541">
        <v>0</v>
      </c>
      <c r="E382" s="518">
        <v>0</v>
      </c>
      <c r="F382" s="518">
        <v>0.1670625</v>
      </c>
      <c r="G382" s="541">
        <v>0.224</v>
      </c>
      <c r="H382" s="541">
        <v>0.224</v>
      </c>
      <c r="I382" s="517" t="s">
        <v>760</v>
      </c>
      <c r="J382" s="518">
        <f t="shared" si="10"/>
        <v>0.1670625</v>
      </c>
      <c r="K382" s="522" t="str">
        <f t="shared" si="11"/>
        <v>&gt;100 %</v>
      </c>
      <c r="L382" s="535"/>
      <c r="M382" s="536"/>
      <c r="N382" s="119" t="s">
        <v>393</v>
      </c>
      <c r="O382" s="541">
        <v>0</v>
      </c>
      <c r="P382" s="541">
        <v>0</v>
      </c>
      <c r="Q382" s="329">
        <v>2015</v>
      </c>
      <c r="R382" s="329">
        <v>2015</v>
      </c>
      <c r="S382" s="541">
        <v>0</v>
      </c>
      <c r="T382" s="541">
        <v>0</v>
      </c>
      <c r="U382" s="541">
        <v>0</v>
      </c>
      <c r="V382" s="541">
        <v>0</v>
      </c>
      <c r="W382" s="541">
        <v>0.14899999999999999</v>
      </c>
      <c r="X382" s="295" t="s">
        <v>575</v>
      </c>
      <c r="Y382" s="295" t="s">
        <v>575</v>
      </c>
    </row>
    <row r="383" spans="1:25" s="325" customFormat="1" ht="35.1" customHeight="1" outlineLevel="1" x14ac:dyDescent="0.25">
      <c r="A383" s="527" t="s">
        <v>353</v>
      </c>
      <c r="B383" s="534"/>
      <c r="C383" s="119" t="s">
        <v>852</v>
      </c>
      <c r="D383" s="541">
        <v>0</v>
      </c>
      <c r="E383" s="518">
        <v>0</v>
      </c>
      <c r="F383" s="518">
        <v>0</v>
      </c>
      <c r="G383" s="541">
        <v>3.1E-2</v>
      </c>
      <c r="H383" s="541">
        <v>3.1E-2</v>
      </c>
      <c r="I383" s="517" t="s">
        <v>760</v>
      </c>
      <c r="J383" s="518">
        <f t="shared" si="10"/>
        <v>0</v>
      </c>
      <c r="K383" s="522" t="str">
        <f t="shared" si="11"/>
        <v>&gt;100 %</v>
      </c>
      <c r="L383" s="535"/>
      <c r="M383" s="536"/>
      <c r="N383" s="119">
        <v>0</v>
      </c>
      <c r="O383" s="541">
        <v>0</v>
      </c>
      <c r="P383" s="541">
        <v>0</v>
      </c>
      <c r="Q383" s="329">
        <v>2015</v>
      </c>
      <c r="R383" s="329">
        <v>2015</v>
      </c>
      <c r="S383" s="541">
        <v>0</v>
      </c>
      <c r="T383" s="541">
        <v>0</v>
      </c>
      <c r="U383" s="541">
        <v>0</v>
      </c>
      <c r="V383" s="541">
        <v>0</v>
      </c>
      <c r="W383" s="541">
        <v>0.03</v>
      </c>
      <c r="X383" s="295" t="s">
        <v>575</v>
      </c>
      <c r="Y383" s="295" t="s">
        <v>575</v>
      </c>
    </row>
    <row r="384" spans="1:25" s="325" customFormat="1" ht="35.1" customHeight="1" outlineLevel="1" x14ac:dyDescent="0.25">
      <c r="A384" s="527" t="s">
        <v>353</v>
      </c>
      <c r="B384" s="534"/>
      <c r="C384" s="119" t="s">
        <v>853</v>
      </c>
      <c r="D384" s="541">
        <v>0</v>
      </c>
      <c r="E384" s="518">
        <v>0</v>
      </c>
      <c r="F384" s="518">
        <v>0</v>
      </c>
      <c r="G384" s="541">
        <v>7.2999999999999995E-2</v>
      </c>
      <c r="H384" s="541">
        <v>7.2999999999999995E-2</v>
      </c>
      <c r="I384" s="517" t="s">
        <v>760</v>
      </c>
      <c r="J384" s="518">
        <f t="shared" si="10"/>
        <v>0</v>
      </c>
      <c r="K384" s="522" t="str">
        <f t="shared" si="11"/>
        <v>&gt;100 %</v>
      </c>
      <c r="L384" s="535"/>
      <c r="M384" s="536"/>
      <c r="N384" s="119">
        <v>0</v>
      </c>
      <c r="O384" s="541">
        <v>0</v>
      </c>
      <c r="P384" s="541">
        <v>0</v>
      </c>
      <c r="Q384" s="329">
        <v>2015</v>
      </c>
      <c r="R384" s="329">
        <v>2015</v>
      </c>
      <c r="S384" s="541">
        <v>0</v>
      </c>
      <c r="T384" s="541">
        <v>0</v>
      </c>
      <c r="U384" s="541">
        <v>0</v>
      </c>
      <c r="V384" s="541">
        <v>0</v>
      </c>
      <c r="W384" s="541">
        <v>0.13</v>
      </c>
      <c r="X384" s="295" t="s">
        <v>575</v>
      </c>
      <c r="Y384" s="295" t="s">
        <v>575</v>
      </c>
    </row>
    <row r="385" spans="1:25" s="325" customFormat="1" ht="35.1" customHeight="1" outlineLevel="1" x14ac:dyDescent="0.25">
      <c r="A385" s="527" t="s">
        <v>353</v>
      </c>
      <c r="B385" s="534"/>
      <c r="C385" s="119" t="s">
        <v>854</v>
      </c>
      <c r="D385" s="541">
        <v>0</v>
      </c>
      <c r="E385" s="518">
        <v>0</v>
      </c>
      <c r="F385" s="518">
        <v>0</v>
      </c>
      <c r="G385" s="541">
        <v>0.36399999999999999</v>
      </c>
      <c r="H385" s="541">
        <v>0.36399999999999999</v>
      </c>
      <c r="I385" s="517" t="s">
        <v>760</v>
      </c>
      <c r="J385" s="518">
        <f t="shared" si="10"/>
        <v>0</v>
      </c>
      <c r="K385" s="522" t="str">
        <f t="shared" si="11"/>
        <v>&gt;100 %</v>
      </c>
      <c r="L385" s="535"/>
      <c r="M385" s="536"/>
      <c r="N385" s="119">
        <v>0</v>
      </c>
      <c r="O385" s="541">
        <v>0</v>
      </c>
      <c r="P385" s="541">
        <v>0</v>
      </c>
      <c r="Q385" s="329">
        <v>2015</v>
      </c>
      <c r="R385" s="329">
        <v>2015</v>
      </c>
      <c r="S385" s="541">
        <v>0</v>
      </c>
      <c r="T385" s="541">
        <v>0</v>
      </c>
      <c r="U385" s="541">
        <v>0</v>
      </c>
      <c r="V385" s="541">
        <v>6.3E-2</v>
      </c>
      <c r="W385" s="541">
        <v>0</v>
      </c>
      <c r="X385" s="295" t="s">
        <v>575</v>
      </c>
      <c r="Y385" s="295" t="s">
        <v>575</v>
      </c>
    </row>
    <row r="386" spans="1:25" s="325" customFormat="1" ht="35.1" customHeight="1" outlineLevel="1" x14ac:dyDescent="0.25">
      <c r="A386" s="527" t="s">
        <v>353</v>
      </c>
      <c r="B386" s="534"/>
      <c r="C386" s="119" t="s">
        <v>855</v>
      </c>
      <c r="D386" s="541">
        <v>0</v>
      </c>
      <c r="E386" s="518">
        <v>0</v>
      </c>
      <c r="F386" s="518">
        <v>0</v>
      </c>
      <c r="G386" s="541">
        <v>7.9000000000000001E-2</v>
      </c>
      <c r="H386" s="541">
        <v>0</v>
      </c>
      <c r="I386" s="517" t="s">
        <v>760</v>
      </c>
      <c r="J386" s="518">
        <f t="shared" si="10"/>
        <v>0</v>
      </c>
      <c r="K386" s="522" t="str">
        <f t="shared" si="11"/>
        <v>&gt;100 %</v>
      </c>
      <c r="L386" s="535"/>
      <c r="M386" s="536"/>
      <c r="N386" s="119">
        <v>0</v>
      </c>
      <c r="O386" s="541">
        <v>0</v>
      </c>
      <c r="P386" s="541">
        <v>0</v>
      </c>
      <c r="Q386" s="329">
        <v>2014</v>
      </c>
      <c r="R386" s="329">
        <v>2015</v>
      </c>
      <c r="S386" s="541">
        <v>0</v>
      </c>
      <c r="T386" s="541">
        <v>0</v>
      </c>
      <c r="U386" s="541">
        <v>0</v>
      </c>
      <c r="V386" s="541">
        <v>0</v>
      </c>
      <c r="W386" s="541">
        <v>0</v>
      </c>
      <c r="X386" s="295">
        <v>0</v>
      </c>
      <c r="Y386" s="295">
        <v>0</v>
      </c>
    </row>
    <row r="387" spans="1:25" s="325" customFormat="1" ht="35.1" customHeight="1" outlineLevel="1" x14ac:dyDescent="0.25">
      <c r="A387" s="527" t="s">
        <v>353</v>
      </c>
      <c r="B387" s="534"/>
      <c r="C387" s="119" t="s">
        <v>856</v>
      </c>
      <c r="D387" s="541">
        <v>0</v>
      </c>
      <c r="E387" s="518">
        <v>0</v>
      </c>
      <c r="F387" s="518">
        <v>0</v>
      </c>
      <c r="G387" s="541">
        <v>0.14499999999999999</v>
      </c>
      <c r="H387" s="541">
        <v>0.14499999999999999</v>
      </c>
      <c r="I387" s="517" t="s">
        <v>760</v>
      </c>
      <c r="J387" s="518">
        <f t="shared" si="10"/>
        <v>0</v>
      </c>
      <c r="K387" s="522" t="str">
        <f t="shared" si="11"/>
        <v>&gt;100 %</v>
      </c>
      <c r="L387" s="535"/>
      <c r="M387" s="536"/>
      <c r="N387" s="119">
        <v>0</v>
      </c>
      <c r="O387" s="541">
        <v>0</v>
      </c>
      <c r="P387" s="541">
        <v>0</v>
      </c>
      <c r="Q387" s="329">
        <v>2014</v>
      </c>
      <c r="R387" s="329">
        <v>2015</v>
      </c>
      <c r="S387" s="541">
        <v>0</v>
      </c>
      <c r="T387" s="541">
        <v>0</v>
      </c>
      <c r="U387" s="541">
        <v>0</v>
      </c>
      <c r="V387" s="541">
        <v>0</v>
      </c>
      <c r="W387" s="541">
        <v>0.18</v>
      </c>
      <c r="X387" s="295" t="s">
        <v>575</v>
      </c>
      <c r="Y387" s="295" t="s">
        <v>575</v>
      </c>
    </row>
    <row r="388" spans="1:25" s="325" customFormat="1" ht="35.1" customHeight="1" outlineLevel="1" x14ac:dyDescent="0.25">
      <c r="A388" s="527" t="s">
        <v>353</v>
      </c>
      <c r="B388" s="534"/>
      <c r="C388" s="119" t="s">
        <v>857</v>
      </c>
      <c r="D388" s="541">
        <v>0</v>
      </c>
      <c r="E388" s="518">
        <v>0</v>
      </c>
      <c r="F388" s="518">
        <v>0</v>
      </c>
      <c r="G388" s="541">
        <v>1.423</v>
      </c>
      <c r="H388" s="541">
        <v>1.423</v>
      </c>
      <c r="I388" s="517" t="s">
        <v>760</v>
      </c>
      <c r="J388" s="518">
        <f t="shared" si="10"/>
        <v>0</v>
      </c>
      <c r="K388" s="522" t="str">
        <f t="shared" si="11"/>
        <v>&gt;100 %</v>
      </c>
      <c r="L388" s="535"/>
      <c r="M388" s="536"/>
      <c r="N388" s="119">
        <v>0</v>
      </c>
      <c r="O388" s="541">
        <v>0</v>
      </c>
      <c r="P388" s="541">
        <v>0</v>
      </c>
      <c r="Q388" s="329">
        <v>2014</v>
      </c>
      <c r="R388" s="329">
        <v>2015</v>
      </c>
      <c r="S388" s="541">
        <v>0</v>
      </c>
      <c r="T388" s="541">
        <v>0</v>
      </c>
      <c r="U388" s="541">
        <v>0</v>
      </c>
      <c r="V388" s="541">
        <v>0</v>
      </c>
      <c r="W388" s="541">
        <v>1.1499999999999999</v>
      </c>
      <c r="X388" s="295" t="s">
        <v>575</v>
      </c>
      <c r="Y388" s="295" t="s">
        <v>575</v>
      </c>
    </row>
    <row r="389" spans="1:25" s="325" customFormat="1" ht="35.1" customHeight="1" outlineLevel="1" x14ac:dyDescent="0.25">
      <c r="A389" s="527" t="s">
        <v>353</v>
      </c>
      <c r="B389" s="534"/>
      <c r="C389" s="119" t="s">
        <v>858</v>
      </c>
      <c r="D389" s="541">
        <v>0</v>
      </c>
      <c r="E389" s="518">
        <v>0</v>
      </c>
      <c r="F389" s="518">
        <v>0</v>
      </c>
      <c r="G389" s="541">
        <v>0.249</v>
      </c>
      <c r="H389" s="541">
        <v>0.249</v>
      </c>
      <c r="I389" s="517" t="s">
        <v>760</v>
      </c>
      <c r="J389" s="518">
        <f t="shared" si="10"/>
        <v>0</v>
      </c>
      <c r="K389" s="522" t="str">
        <f t="shared" si="11"/>
        <v>&gt;100 %</v>
      </c>
      <c r="L389" s="535"/>
      <c r="M389" s="536"/>
      <c r="N389" s="119">
        <v>0</v>
      </c>
      <c r="O389" s="541">
        <v>0</v>
      </c>
      <c r="P389" s="541">
        <v>0</v>
      </c>
      <c r="Q389" s="329">
        <v>2014</v>
      </c>
      <c r="R389" s="329">
        <v>2015</v>
      </c>
      <c r="S389" s="541">
        <v>0</v>
      </c>
      <c r="T389" s="541">
        <v>0</v>
      </c>
      <c r="U389" s="541">
        <v>0</v>
      </c>
      <c r="V389" s="541">
        <v>0</v>
      </c>
      <c r="W389" s="541">
        <v>0.23</v>
      </c>
      <c r="X389" s="295" t="s">
        <v>575</v>
      </c>
      <c r="Y389" s="295" t="s">
        <v>575</v>
      </c>
    </row>
    <row r="390" spans="1:25" s="325" customFormat="1" ht="35.1" customHeight="1" outlineLevel="1" x14ac:dyDescent="0.25">
      <c r="A390" s="527" t="s">
        <v>353</v>
      </c>
      <c r="B390" s="534"/>
      <c r="C390" s="119" t="s">
        <v>954</v>
      </c>
      <c r="D390" s="541">
        <v>0</v>
      </c>
      <c r="E390" s="518">
        <v>0</v>
      </c>
      <c r="F390" s="518">
        <v>6.5674999999999997E-2</v>
      </c>
      <c r="G390" s="541">
        <v>0.156</v>
      </c>
      <c r="H390" s="541">
        <v>0.156</v>
      </c>
      <c r="I390" s="517" t="s">
        <v>760</v>
      </c>
      <c r="J390" s="518">
        <f t="shared" si="10"/>
        <v>6.5674999999999997E-2</v>
      </c>
      <c r="K390" s="522" t="str">
        <f t="shared" si="11"/>
        <v>&gt;100 %</v>
      </c>
      <c r="L390" s="535"/>
      <c r="M390" s="536"/>
      <c r="N390" s="119" t="s">
        <v>393</v>
      </c>
      <c r="O390" s="541">
        <v>0</v>
      </c>
      <c r="P390" s="541">
        <v>0</v>
      </c>
      <c r="Q390" s="329">
        <v>2015</v>
      </c>
      <c r="R390" s="329">
        <v>2015</v>
      </c>
      <c r="S390" s="541">
        <v>0</v>
      </c>
      <c r="T390" s="541">
        <v>0</v>
      </c>
      <c r="U390" s="541">
        <v>0</v>
      </c>
      <c r="V390" s="541">
        <v>0</v>
      </c>
      <c r="W390" s="541">
        <v>0.34300000000000003</v>
      </c>
      <c r="X390" s="295" t="s">
        <v>575</v>
      </c>
      <c r="Y390" s="295" t="s">
        <v>575</v>
      </c>
    </row>
    <row r="391" spans="1:25" s="325" customFormat="1" ht="35.1" customHeight="1" outlineLevel="1" x14ac:dyDescent="0.25">
      <c r="A391" s="527" t="s">
        <v>353</v>
      </c>
      <c r="B391" s="534"/>
      <c r="C391" s="119" t="s">
        <v>955</v>
      </c>
      <c r="D391" s="541">
        <v>0</v>
      </c>
      <c r="E391" s="518">
        <v>0</v>
      </c>
      <c r="F391" s="518">
        <v>0</v>
      </c>
      <c r="G391" s="541">
        <v>5.8000000000000003E-2</v>
      </c>
      <c r="H391" s="541">
        <v>0</v>
      </c>
      <c r="I391" s="517" t="s">
        <v>760</v>
      </c>
      <c r="J391" s="518">
        <f t="shared" si="10"/>
        <v>0</v>
      </c>
      <c r="K391" s="522" t="str">
        <f t="shared" si="11"/>
        <v>&gt;100 %</v>
      </c>
      <c r="L391" s="535"/>
      <c r="M391" s="536"/>
      <c r="N391" s="119">
        <v>0</v>
      </c>
      <c r="O391" s="541">
        <v>0</v>
      </c>
      <c r="P391" s="541">
        <v>0</v>
      </c>
      <c r="Q391" s="329">
        <v>2015</v>
      </c>
      <c r="R391" s="329">
        <v>2015</v>
      </c>
      <c r="S391" s="541">
        <v>0</v>
      </c>
      <c r="T391" s="541">
        <v>0</v>
      </c>
      <c r="U391" s="541">
        <v>0</v>
      </c>
      <c r="V391" s="541">
        <v>0</v>
      </c>
      <c r="W391" s="541">
        <v>0</v>
      </c>
      <c r="X391" s="295">
        <v>0</v>
      </c>
      <c r="Y391" s="295">
        <v>0</v>
      </c>
    </row>
    <row r="392" spans="1:25" s="325" customFormat="1" ht="35.1" customHeight="1" outlineLevel="1" x14ac:dyDescent="0.25">
      <c r="A392" s="527" t="s">
        <v>353</v>
      </c>
      <c r="B392" s="534"/>
      <c r="C392" s="119" t="s">
        <v>956</v>
      </c>
      <c r="D392" s="541">
        <v>0</v>
      </c>
      <c r="E392" s="518">
        <v>0</v>
      </c>
      <c r="F392" s="518">
        <v>0</v>
      </c>
      <c r="G392" s="541">
        <v>5.2999999999999999E-2</v>
      </c>
      <c r="H392" s="541">
        <v>6.5000000000000002E-2</v>
      </c>
      <c r="I392" s="517" t="s">
        <v>760</v>
      </c>
      <c r="J392" s="518">
        <f t="shared" si="10"/>
        <v>0</v>
      </c>
      <c r="K392" s="522" t="str">
        <f t="shared" si="11"/>
        <v>&gt;100 %</v>
      </c>
      <c r="L392" s="535"/>
      <c r="M392" s="536"/>
      <c r="N392" s="119">
        <v>0</v>
      </c>
      <c r="O392" s="541">
        <v>0</v>
      </c>
      <c r="P392" s="541">
        <v>0</v>
      </c>
      <c r="Q392" s="329">
        <v>2015</v>
      </c>
      <c r="R392" s="329">
        <v>2015</v>
      </c>
      <c r="S392" s="541">
        <v>0</v>
      </c>
      <c r="T392" s="541">
        <v>0</v>
      </c>
      <c r="U392" s="541">
        <v>0</v>
      </c>
      <c r="V392" s="541">
        <v>0</v>
      </c>
      <c r="W392" s="541">
        <v>0.04</v>
      </c>
      <c r="X392" s="295" t="s">
        <v>575</v>
      </c>
      <c r="Y392" s="295" t="s">
        <v>575</v>
      </c>
    </row>
    <row r="393" spans="1:25" s="325" customFormat="1" ht="35.1" customHeight="1" outlineLevel="1" x14ac:dyDescent="0.25">
      <c r="A393" s="527" t="s">
        <v>353</v>
      </c>
      <c r="B393" s="534"/>
      <c r="C393" s="119" t="s">
        <v>957</v>
      </c>
      <c r="D393" s="541">
        <v>0</v>
      </c>
      <c r="E393" s="518">
        <v>0</v>
      </c>
      <c r="F393" s="518">
        <v>0</v>
      </c>
      <c r="G393" s="541">
        <v>5.1999999999999998E-2</v>
      </c>
      <c r="H393" s="541">
        <v>8.5999999999999993E-2</v>
      </c>
      <c r="I393" s="517" t="s">
        <v>760</v>
      </c>
      <c r="J393" s="518">
        <f t="shared" si="10"/>
        <v>0</v>
      </c>
      <c r="K393" s="522" t="str">
        <f t="shared" si="11"/>
        <v>&gt;100 %</v>
      </c>
      <c r="L393" s="535"/>
      <c r="M393" s="536"/>
      <c r="N393" s="119">
        <v>0</v>
      </c>
      <c r="O393" s="541">
        <v>0</v>
      </c>
      <c r="P393" s="541">
        <v>0</v>
      </c>
      <c r="Q393" s="329">
        <v>2015</v>
      </c>
      <c r="R393" s="329">
        <v>2015</v>
      </c>
      <c r="S393" s="541">
        <v>0</v>
      </c>
      <c r="T393" s="541">
        <v>0</v>
      </c>
      <c r="U393" s="541">
        <v>0</v>
      </c>
      <c r="V393" s="541">
        <v>0</v>
      </c>
      <c r="W393" s="541">
        <v>4.7E-2</v>
      </c>
      <c r="X393" s="295" t="s">
        <v>575</v>
      </c>
      <c r="Y393" s="295" t="s">
        <v>575</v>
      </c>
    </row>
    <row r="394" spans="1:25" s="325" customFormat="1" ht="35.1" customHeight="1" outlineLevel="1" x14ac:dyDescent="0.25">
      <c r="A394" s="527" t="s">
        <v>353</v>
      </c>
      <c r="B394" s="534"/>
      <c r="C394" s="119" t="s">
        <v>958</v>
      </c>
      <c r="D394" s="541">
        <v>0</v>
      </c>
      <c r="E394" s="518">
        <v>0</v>
      </c>
      <c r="F394" s="518">
        <v>0.34144215</v>
      </c>
      <c r="G394" s="541">
        <v>0.36099999999999999</v>
      </c>
      <c r="H394" s="541">
        <v>0.36099999999999999</v>
      </c>
      <c r="I394" s="517" t="s">
        <v>760</v>
      </c>
      <c r="J394" s="518">
        <f t="shared" si="10"/>
        <v>0.34144215</v>
      </c>
      <c r="K394" s="522" t="str">
        <f t="shared" si="11"/>
        <v>&gt;100 %</v>
      </c>
      <c r="L394" s="535"/>
      <c r="M394" s="536"/>
      <c r="N394" s="119" t="s">
        <v>393</v>
      </c>
      <c r="O394" s="541">
        <v>0</v>
      </c>
      <c r="P394" s="541">
        <v>0</v>
      </c>
      <c r="Q394" s="329">
        <v>2015</v>
      </c>
      <c r="R394" s="329">
        <v>2015</v>
      </c>
      <c r="S394" s="541">
        <v>0</v>
      </c>
      <c r="T394" s="541">
        <v>0</v>
      </c>
      <c r="U394" s="541">
        <v>0</v>
      </c>
      <c r="V394" s="541">
        <v>0</v>
      </c>
      <c r="W394" s="541">
        <v>0.40500000000000003</v>
      </c>
      <c r="X394" s="295" t="s">
        <v>575</v>
      </c>
      <c r="Y394" s="295" t="s">
        <v>575</v>
      </c>
    </row>
    <row r="395" spans="1:25" s="325" customFormat="1" ht="35.1" customHeight="1" outlineLevel="1" x14ac:dyDescent="0.25">
      <c r="A395" s="527" t="s">
        <v>353</v>
      </c>
      <c r="B395" s="534"/>
      <c r="C395" s="119" t="s">
        <v>959</v>
      </c>
      <c r="D395" s="541">
        <v>0</v>
      </c>
      <c r="E395" s="518">
        <v>0</v>
      </c>
      <c r="F395" s="518">
        <v>0</v>
      </c>
      <c r="G395" s="541">
        <v>0.23200000000000001</v>
      </c>
      <c r="H395" s="541">
        <v>0.23200000000000001</v>
      </c>
      <c r="I395" s="517" t="s">
        <v>760</v>
      </c>
      <c r="J395" s="518">
        <f t="shared" si="10"/>
        <v>0</v>
      </c>
      <c r="K395" s="522" t="str">
        <f t="shared" si="11"/>
        <v>&gt;100 %</v>
      </c>
      <c r="L395" s="535"/>
      <c r="M395" s="536"/>
      <c r="N395" s="119">
        <v>0</v>
      </c>
      <c r="O395" s="541">
        <v>0</v>
      </c>
      <c r="P395" s="541">
        <v>0</v>
      </c>
      <c r="Q395" s="329">
        <v>2015</v>
      </c>
      <c r="R395" s="329">
        <v>2015</v>
      </c>
      <c r="S395" s="541">
        <v>0</v>
      </c>
      <c r="T395" s="541">
        <v>0</v>
      </c>
      <c r="U395" s="541">
        <v>0</v>
      </c>
      <c r="V395" s="541">
        <v>0</v>
      </c>
      <c r="W395" s="541">
        <v>0.14199999999999999</v>
      </c>
      <c r="X395" s="295" t="s">
        <v>575</v>
      </c>
      <c r="Y395" s="295" t="s">
        <v>575</v>
      </c>
    </row>
    <row r="396" spans="1:25" s="325" customFormat="1" ht="35.1" customHeight="1" outlineLevel="1" x14ac:dyDescent="0.25">
      <c r="A396" s="527" t="s">
        <v>353</v>
      </c>
      <c r="B396" s="534"/>
      <c r="C396" s="119" t="s">
        <v>960</v>
      </c>
      <c r="D396" s="541">
        <v>0</v>
      </c>
      <c r="E396" s="518">
        <v>0</v>
      </c>
      <c r="F396" s="518">
        <v>0</v>
      </c>
      <c r="G396" s="541">
        <v>5.1999999999999998E-2</v>
      </c>
      <c r="H396" s="541">
        <v>0.125</v>
      </c>
      <c r="I396" s="517" t="s">
        <v>760</v>
      </c>
      <c r="J396" s="518">
        <f t="shared" si="10"/>
        <v>0</v>
      </c>
      <c r="K396" s="522" t="str">
        <f t="shared" si="11"/>
        <v>&gt;100 %</v>
      </c>
      <c r="L396" s="535"/>
      <c r="M396" s="536"/>
      <c r="N396" s="119">
        <v>0</v>
      </c>
      <c r="O396" s="541">
        <v>0</v>
      </c>
      <c r="P396" s="541">
        <v>0</v>
      </c>
      <c r="Q396" s="329">
        <v>2015</v>
      </c>
      <c r="R396" s="329">
        <v>2015</v>
      </c>
      <c r="S396" s="541">
        <v>0</v>
      </c>
      <c r="T396" s="541">
        <v>0</v>
      </c>
      <c r="U396" s="541">
        <v>0</v>
      </c>
      <c r="V396" s="541">
        <v>0</v>
      </c>
      <c r="W396" s="541">
        <v>0.112</v>
      </c>
      <c r="X396" s="295" t="s">
        <v>575</v>
      </c>
      <c r="Y396" s="295" t="s">
        <v>575</v>
      </c>
    </row>
    <row r="397" spans="1:25" s="325" customFormat="1" ht="35.1" customHeight="1" outlineLevel="1" x14ac:dyDescent="0.25">
      <c r="A397" s="527" t="s">
        <v>353</v>
      </c>
      <c r="B397" s="534"/>
      <c r="C397" s="119" t="s">
        <v>961</v>
      </c>
      <c r="D397" s="541">
        <v>0</v>
      </c>
      <c r="E397" s="518">
        <v>0</v>
      </c>
      <c r="F397" s="518">
        <v>0</v>
      </c>
      <c r="G397" s="541">
        <v>1.917</v>
      </c>
      <c r="H397" s="541">
        <v>2.093</v>
      </c>
      <c r="I397" s="517" t="s">
        <v>760</v>
      </c>
      <c r="J397" s="518">
        <f t="shared" si="10"/>
        <v>0</v>
      </c>
      <c r="K397" s="522" t="str">
        <f t="shared" si="11"/>
        <v>&gt;100 %</v>
      </c>
      <c r="L397" s="535"/>
      <c r="M397" s="536"/>
      <c r="N397" s="119">
        <v>0</v>
      </c>
      <c r="O397" s="541">
        <v>0</v>
      </c>
      <c r="P397" s="541">
        <v>0</v>
      </c>
      <c r="Q397" s="329">
        <v>2015</v>
      </c>
      <c r="R397" s="329">
        <v>2015</v>
      </c>
      <c r="S397" s="541">
        <v>0</v>
      </c>
      <c r="T397" s="541">
        <v>0</v>
      </c>
      <c r="U397" s="541">
        <v>0</v>
      </c>
      <c r="V397" s="541">
        <v>0</v>
      </c>
      <c r="W397" s="541">
        <v>2.37</v>
      </c>
      <c r="X397" s="295" t="s">
        <v>575</v>
      </c>
      <c r="Y397" s="295" t="s">
        <v>575</v>
      </c>
    </row>
    <row r="398" spans="1:25" s="325" customFormat="1" ht="35.1" customHeight="1" outlineLevel="1" x14ac:dyDescent="0.25">
      <c r="A398" s="527" t="s">
        <v>353</v>
      </c>
      <c r="B398" s="534"/>
      <c r="C398" s="119" t="s">
        <v>962</v>
      </c>
      <c r="D398" s="541">
        <v>0</v>
      </c>
      <c r="E398" s="518">
        <v>0</v>
      </c>
      <c r="F398" s="518">
        <v>0</v>
      </c>
      <c r="G398" s="541">
        <v>8.5999999999999993E-2</v>
      </c>
      <c r="H398" s="541">
        <v>8.5999999999999993E-2</v>
      </c>
      <c r="I398" s="517" t="s">
        <v>760</v>
      </c>
      <c r="J398" s="518">
        <f t="shared" si="10"/>
        <v>0</v>
      </c>
      <c r="K398" s="522" t="str">
        <f t="shared" si="11"/>
        <v>&gt;100 %</v>
      </c>
      <c r="L398" s="535"/>
      <c r="M398" s="536"/>
      <c r="N398" s="119">
        <v>0</v>
      </c>
      <c r="O398" s="541">
        <v>0</v>
      </c>
      <c r="P398" s="541">
        <v>0</v>
      </c>
      <c r="Q398" s="329">
        <v>2015</v>
      </c>
      <c r="R398" s="329">
        <v>2015</v>
      </c>
      <c r="S398" s="541">
        <v>0</v>
      </c>
      <c r="T398" s="541">
        <v>0</v>
      </c>
      <c r="U398" s="541">
        <v>0</v>
      </c>
      <c r="V398" s="541">
        <v>0</v>
      </c>
      <c r="W398" s="541">
        <v>0.1</v>
      </c>
      <c r="X398" s="295" t="s">
        <v>575</v>
      </c>
      <c r="Y398" s="295" t="s">
        <v>575</v>
      </c>
    </row>
    <row r="399" spans="1:25" s="325" customFormat="1" ht="35.1" customHeight="1" outlineLevel="1" x14ac:dyDescent="0.25">
      <c r="A399" s="527" t="s">
        <v>353</v>
      </c>
      <c r="B399" s="534"/>
      <c r="C399" s="119" t="s">
        <v>963</v>
      </c>
      <c r="D399" s="541">
        <v>0</v>
      </c>
      <c r="E399" s="518">
        <v>0</v>
      </c>
      <c r="F399" s="518">
        <v>0</v>
      </c>
      <c r="G399" s="541">
        <v>0.182</v>
      </c>
      <c r="H399" s="541">
        <v>0.19700000000000001</v>
      </c>
      <c r="I399" s="517" t="s">
        <v>760</v>
      </c>
      <c r="J399" s="518">
        <f t="shared" si="10"/>
        <v>0</v>
      </c>
      <c r="K399" s="522" t="str">
        <f t="shared" si="11"/>
        <v>&gt;100 %</v>
      </c>
      <c r="L399" s="535"/>
      <c r="M399" s="536"/>
      <c r="N399" s="119">
        <v>0</v>
      </c>
      <c r="O399" s="541">
        <v>0</v>
      </c>
      <c r="P399" s="541">
        <v>0</v>
      </c>
      <c r="Q399" s="329">
        <v>2015</v>
      </c>
      <c r="R399" s="329">
        <v>2015</v>
      </c>
      <c r="S399" s="541">
        <v>0</v>
      </c>
      <c r="T399" s="541">
        <v>0</v>
      </c>
      <c r="U399" s="541">
        <v>0</v>
      </c>
      <c r="V399" s="541">
        <v>0</v>
      </c>
      <c r="W399" s="541">
        <v>0.25</v>
      </c>
      <c r="X399" s="295" t="s">
        <v>575</v>
      </c>
      <c r="Y399" s="295" t="s">
        <v>575</v>
      </c>
    </row>
    <row r="400" spans="1:25" s="325" customFormat="1" ht="35.1" customHeight="1" outlineLevel="1" x14ac:dyDescent="0.25">
      <c r="A400" s="527" t="s">
        <v>353</v>
      </c>
      <c r="B400" s="534"/>
      <c r="C400" s="119" t="s">
        <v>964</v>
      </c>
      <c r="D400" s="541">
        <v>0</v>
      </c>
      <c r="E400" s="518">
        <v>0</v>
      </c>
      <c r="F400" s="518">
        <v>0</v>
      </c>
      <c r="G400" s="541">
        <v>0.44600000000000001</v>
      </c>
      <c r="H400" s="541">
        <v>0.44600000000000001</v>
      </c>
      <c r="I400" s="517" t="s">
        <v>760</v>
      </c>
      <c r="J400" s="518">
        <f t="shared" si="10"/>
        <v>0</v>
      </c>
      <c r="K400" s="522" t="str">
        <f t="shared" si="11"/>
        <v>&gt;100 %</v>
      </c>
      <c r="L400" s="535"/>
      <c r="M400" s="536"/>
      <c r="N400" s="119">
        <v>0</v>
      </c>
      <c r="O400" s="541">
        <v>0</v>
      </c>
      <c r="P400" s="541">
        <v>0</v>
      </c>
      <c r="Q400" s="329">
        <v>2015</v>
      </c>
      <c r="R400" s="329">
        <v>2015</v>
      </c>
      <c r="S400" s="541">
        <v>0</v>
      </c>
      <c r="T400" s="541">
        <v>0</v>
      </c>
      <c r="U400" s="541">
        <v>0</v>
      </c>
      <c r="V400" s="541">
        <v>0</v>
      </c>
      <c r="W400" s="541">
        <v>0.34399999999999997</v>
      </c>
      <c r="X400" s="295" t="s">
        <v>575</v>
      </c>
      <c r="Y400" s="295" t="s">
        <v>575</v>
      </c>
    </row>
    <row r="401" spans="1:25" s="325" customFormat="1" ht="35.1" customHeight="1" outlineLevel="1" x14ac:dyDescent="0.25">
      <c r="A401" s="527" t="s">
        <v>353</v>
      </c>
      <c r="B401" s="534"/>
      <c r="C401" s="119" t="s">
        <v>965</v>
      </c>
      <c r="D401" s="541">
        <v>0</v>
      </c>
      <c r="E401" s="518">
        <v>0</v>
      </c>
      <c r="F401" s="518">
        <v>0</v>
      </c>
      <c r="G401" s="541">
        <v>0.22800000000000001</v>
      </c>
      <c r="H401" s="541">
        <v>0.22800000000000001</v>
      </c>
      <c r="I401" s="517" t="s">
        <v>760</v>
      </c>
      <c r="J401" s="518">
        <f t="shared" ref="J401:J429" si="12">F401-E401</f>
        <v>0</v>
      </c>
      <c r="K401" s="522" t="str">
        <f t="shared" ref="K401:K429" si="13">IF(E401=0,"&gt;100 %",(F401)/(E401))</f>
        <v>&gt;100 %</v>
      </c>
      <c r="L401" s="535"/>
      <c r="M401" s="536"/>
      <c r="N401" s="119">
        <v>0</v>
      </c>
      <c r="O401" s="541">
        <v>0</v>
      </c>
      <c r="P401" s="541">
        <v>0</v>
      </c>
      <c r="Q401" s="329">
        <v>2015</v>
      </c>
      <c r="R401" s="329">
        <v>2015</v>
      </c>
      <c r="S401" s="541">
        <v>0</v>
      </c>
      <c r="T401" s="541">
        <v>0</v>
      </c>
      <c r="U401" s="541">
        <v>0</v>
      </c>
      <c r="V401" s="541">
        <v>0</v>
      </c>
      <c r="W401" s="541">
        <v>0.217</v>
      </c>
      <c r="X401" s="295" t="s">
        <v>575</v>
      </c>
      <c r="Y401" s="295" t="s">
        <v>575</v>
      </c>
    </row>
    <row r="402" spans="1:25" s="325" customFormat="1" ht="35.1" customHeight="1" outlineLevel="1" x14ac:dyDescent="0.25">
      <c r="A402" s="527" t="s">
        <v>353</v>
      </c>
      <c r="B402" s="534"/>
      <c r="C402" s="119" t="s">
        <v>966</v>
      </c>
      <c r="D402" s="541">
        <v>0</v>
      </c>
      <c r="E402" s="518">
        <v>0</v>
      </c>
      <c r="F402" s="518">
        <v>0</v>
      </c>
      <c r="G402" s="541">
        <v>0.14399999999999999</v>
      </c>
      <c r="H402" s="541">
        <v>0.14399999999999999</v>
      </c>
      <c r="I402" s="517" t="s">
        <v>760</v>
      </c>
      <c r="J402" s="518">
        <f t="shared" si="12"/>
        <v>0</v>
      </c>
      <c r="K402" s="522" t="str">
        <f t="shared" si="13"/>
        <v>&gt;100 %</v>
      </c>
      <c r="L402" s="535"/>
      <c r="M402" s="536"/>
      <c r="N402" s="119">
        <v>0</v>
      </c>
      <c r="O402" s="541">
        <v>0</v>
      </c>
      <c r="P402" s="541">
        <v>0</v>
      </c>
      <c r="Q402" s="329">
        <v>2015</v>
      </c>
      <c r="R402" s="329">
        <v>2015</v>
      </c>
      <c r="S402" s="541">
        <v>0</v>
      </c>
      <c r="T402" s="541">
        <v>0</v>
      </c>
      <c r="U402" s="541">
        <v>0</v>
      </c>
      <c r="V402" s="541">
        <v>0</v>
      </c>
      <c r="W402" s="541">
        <v>0.23</v>
      </c>
      <c r="X402" s="295" t="s">
        <v>575</v>
      </c>
      <c r="Y402" s="295" t="s">
        <v>575</v>
      </c>
    </row>
    <row r="403" spans="1:25" s="325" customFormat="1" ht="35.1" customHeight="1" outlineLevel="1" x14ac:dyDescent="0.25">
      <c r="A403" s="527" t="s">
        <v>353</v>
      </c>
      <c r="B403" s="534"/>
      <c r="C403" s="119" t="s">
        <v>967</v>
      </c>
      <c r="D403" s="541">
        <v>0</v>
      </c>
      <c r="E403" s="518">
        <v>0</v>
      </c>
      <c r="F403" s="518">
        <v>0</v>
      </c>
      <c r="G403" s="541">
        <v>9.4E-2</v>
      </c>
      <c r="H403" s="541">
        <v>0.14200000000000002</v>
      </c>
      <c r="I403" s="517" t="s">
        <v>760</v>
      </c>
      <c r="J403" s="518">
        <f t="shared" si="12"/>
        <v>0</v>
      </c>
      <c r="K403" s="522" t="str">
        <f t="shared" si="13"/>
        <v>&gt;100 %</v>
      </c>
      <c r="L403" s="535"/>
      <c r="M403" s="536"/>
      <c r="N403" s="119">
        <v>0</v>
      </c>
      <c r="O403" s="541">
        <v>0</v>
      </c>
      <c r="P403" s="541">
        <v>0</v>
      </c>
      <c r="Q403" s="329">
        <v>2015</v>
      </c>
      <c r="R403" s="329">
        <v>2015</v>
      </c>
      <c r="S403" s="541">
        <v>0</v>
      </c>
      <c r="T403" s="541">
        <v>0</v>
      </c>
      <c r="U403" s="541">
        <v>0</v>
      </c>
      <c r="V403" s="541">
        <v>0</v>
      </c>
      <c r="W403" s="541">
        <v>9.5000000000000001E-2</v>
      </c>
      <c r="X403" s="295" t="s">
        <v>575</v>
      </c>
      <c r="Y403" s="295" t="s">
        <v>575</v>
      </c>
    </row>
    <row r="404" spans="1:25" s="325" customFormat="1" ht="35.1" customHeight="1" outlineLevel="1" x14ac:dyDescent="0.25">
      <c r="A404" s="527" t="s">
        <v>353</v>
      </c>
      <c r="B404" s="534"/>
      <c r="C404" s="119" t="s">
        <v>968</v>
      </c>
      <c r="D404" s="541">
        <v>0</v>
      </c>
      <c r="E404" s="518">
        <v>0</v>
      </c>
      <c r="F404" s="518">
        <v>0.23699999999999999</v>
      </c>
      <c r="G404" s="541">
        <v>0.98</v>
      </c>
      <c r="H404" s="541">
        <v>1.2789999999999999</v>
      </c>
      <c r="I404" s="517" t="s">
        <v>760</v>
      </c>
      <c r="J404" s="518">
        <f t="shared" si="12"/>
        <v>0.23699999999999999</v>
      </c>
      <c r="K404" s="522" t="str">
        <f t="shared" si="13"/>
        <v>&gt;100 %</v>
      </c>
      <c r="L404" s="535"/>
      <c r="M404" s="536"/>
      <c r="N404" s="119" t="s">
        <v>393</v>
      </c>
      <c r="O404" s="541">
        <v>0</v>
      </c>
      <c r="P404" s="541">
        <v>0</v>
      </c>
      <c r="Q404" s="329">
        <v>2015</v>
      </c>
      <c r="R404" s="329">
        <v>2015</v>
      </c>
      <c r="S404" s="541">
        <v>0</v>
      </c>
      <c r="T404" s="541">
        <v>0</v>
      </c>
      <c r="U404" s="541">
        <v>0</v>
      </c>
      <c r="V404" s="541">
        <v>0.4</v>
      </c>
      <c r="W404" s="541">
        <v>0.17699999999999999</v>
      </c>
      <c r="X404" s="295" t="s">
        <v>575</v>
      </c>
      <c r="Y404" s="295" t="s">
        <v>575</v>
      </c>
    </row>
    <row r="405" spans="1:25" s="325" customFormat="1" ht="35.1" customHeight="1" outlineLevel="1" x14ac:dyDescent="0.25">
      <c r="A405" s="527" t="s">
        <v>353</v>
      </c>
      <c r="B405" s="534"/>
      <c r="C405" s="119" t="s">
        <v>969</v>
      </c>
      <c r="D405" s="541">
        <v>0</v>
      </c>
      <c r="E405" s="518">
        <v>0</v>
      </c>
      <c r="F405" s="518">
        <v>0</v>
      </c>
      <c r="G405" s="541">
        <v>0.1</v>
      </c>
      <c r="H405" s="541">
        <v>0.1</v>
      </c>
      <c r="I405" s="517" t="s">
        <v>760</v>
      </c>
      <c r="J405" s="518">
        <f t="shared" si="12"/>
        <v>0</v>
      </c>
      <c r="K405" s="522" t="str">
        <f t="shared" si="13"/>
        <v>&gt;100 %</v>
      </c>
      <c r="L405" s="535"/>
      <c r="M405" s="536"/>
      <c r="N405" s="119">
        <v>0</v>
      </c>
      <c r="O405" s="541">
        <v>0</v>
      </c>
      <c r="P405" s="541">
        <v>0</v>
      </c>
      <c r="Q405" s="329">
        <v>2015</v>
      </c>
      <c r="R405" s="329">
        <v>2015</v>
      </c>
      <c r="S405" s="541">
        <v>0</v>
      </c>
      <c r="T405" s="541">
        <v>0</v>
      </c>
      <c r="U405" s="541">
        <v>0</v>
      </c>
      <c r="V405" s="541">
        <v>0</v>
      </c>
      <c r="W405" s="541">
        <v>6.5000000000000002E-2</v>
      </c>
      <c r="X405" s="295" t="s">
        <v>575</v>
      </c>
      <c r="Y405" s="295" t="s">
        <v>575</v>
      </c>
    </row>
    <row r="406" spans="1:25" s="325" customFormat="1" ht="35.1" customHeight="1" outlineLevel="1" x14ac:dyDescent="0.25">
      <c r="A406" s="527" t="s">
        <v>353</v>
      </c>
      <c r="B406" s="534"/>
      <c r="C406" s="119" t="s">
        <v>970</v>
      </c>
      <c r="D406" s="541">
        <v>0</v>
      </c>
      <c r="E406" s="518">
        <v>0</v>
      </c>
      <c r="F406" s="518">
        <v>0</v>
      </c>
      <c r="G406" s="541">
        <v>0.14199999999999999</v>
      </c>
      <c r="H406" s="541">
        <v>0.14199999999999999</v>
      </c>
      <c r="I406" s="517" t="s">
        <v>760</v>
      </c>
      <c r="J406" s="518">
        <f t="shared" si="12"/>
        <v>0</v>
      </c>
      <c r="K406" s="522" t="str">
        <f t="shared" si="13"/>
        <v>&gt;100 %</v>
      </c>
      <c r="L406" s="535"/>
      <c r="M406" s="536"/>
      <c r="N406" s="119">
        <v>0</v>
      </c>
      <c r="O406" s="541">
        <v>0</v>
      </c>
      <c r="P406" s="541">
        <v>0</v>
      </c>
      <c r="Q406" s="329">
        <v>2015</v>
      </c>
      <c r="R406" s="329">
        <v>2015</v>
      </c>
      <c r="S406" s="541">
        <v>0</v>
      </c>
      <c r="T406" s="541">
        <v>0</v>
      </c>
      <c r="U406" s="541">
        <v>0</v>
      </c>
      <c r="V406" s="541">
        <v>0</v>
      </c>
      <c r="W406" s="541">
        <v>0.3</v>
      </c>
      <c r="X406" s="295" t="s">
        <v>575</v>
      </c>
      <c r="Y406" s="295" t="s">
        <v>575</v>
      </c>
    </row>
    <row r="407" spans="1:25" s="325" customFormat="1" ht="35.1" customHeight="1" outlineLevel="1" x14ac:dyDescent="0.25">
      <c r="A407" s="527" t="s">
        <v>353</v>
      </c>
      <c r="B407" s="534"/>
      <c r="C407" s="119" t="s">
        <v>971</v>
      </c>
      <c r="D407" s="541">
        <v>0</v>
      </c>
      <c r="E407" s="518">
        <v>0</v>
      </c>
      <c r="F407" s="518">
        <v>0</v>
      </c>
      <c r="G407" s="541">
        <v>4.9000000000000002E-2</v>
      </c>
      <c r="H407" s="541">
        <v>4.9000000000000002E-2</v>
      </c>
      <c r="I407" s="517" t="s">
        <v>760</v>
      </c>
      <c r="J407" s="518">
        <f t="shared" si="12"/>
        <v>0</v>
      </c>
      <c r="K407" s="522" t="str">
        <f t="shared" si="13"/>
        <v>&gt;100 %</v>
      </c>
      <c r="L407" s="535"/>
      <c r="M407" s="536"/>
      <c r="N407" s="119">
        <v>0</v>
      </c>
      <c r="O407" s="541">
        <v>0</v>
      </c>
      <c r="P407" s="541">
        <v>0</v>
      </c>
      <c r="Q407" s="329">
        <v>2015</v>
      </c>
      <c r="R407" s="329">
        <v>2015</v>
      </c>
      <c r="S407" s="541">
        <v>0</v>
      </c>
      <c r="T407" s="541">
        <v>0</v>
      </c>
      <c r="U407" s="541">
        <v>0</v>
      </c>
      <c r="V407" s="541">
        <v>0</v>
      </c>
      <c r="W407" s="541">
        <v>0.04</v>
      </c>
      <c r="X407" s="295" t="s">
        <v>575</v>
      </c>
      <c r="Y407" s="295" t="s">
        <v>575</v>
      </c>
    </row>
    <row r="408" spans="1:25" s="325" customFormat="1" ht="35.1" customHeight="1" outlineLevel="1" x14ac:dyDescent="0.25">
      <c r="A408" s="527" t="s">
        <v>353</v>
      </c>
      <c r="B408" s="534"/>
      <c r="C408" s="119" t="s">
        <v>972</v>
      </c>
      <c r="D408" s="541">
        <v>0</v>
      </c>
      <c r="E408" s="518">
        <v>0</v>
      </c>
      <c r="F408" s="518">
        <v>0</v>
      </c>
      <c r="G408" s="541">
        <v>4.1000000000000002E-2</v>
      </c>
      <c r="H408" s="541">
        <v>4.1000000000000002E-2</v>
      </c>
      <c r="I408" s="517" t="s">
        <v>760</v>
      </c>
      <c r="J408" s="518">
        <f t="shared" si="12"/>
        <v>0</v>
      </c>
      <c r="K408" s="522" t="str">
        <f t="shared" si="13"/>
        <v>&gt;100 %</v>
      </c>
      <c r="L408" s="535"/>
      <c r="M408" s="536"/>
      <c r="N408" s="119">
        <v>0</v>
      </c>
      <c r="O408" s="541">
        <v>0</v>
      </c>
      <c r="P408" s="541">
        <v>0</v>
      </c>
      <c r="Q408" s="329">
        <v>2015</v>
      </c>
      <c r="R408" s="329">
        <v>2015</v>
      </c>
      <c r="S408" s="541">
        <v>0</v>
      </c>
      <c r="T408" s="541">
        <v>0</v>
      </c>
      <c r="U408" s="541">
        <v>0</v>
      </c>
      <c r="V408" s="541">
        <v>0</v>
      </c>
      <c r="W408" s="541">
        <v>0.02</v>
      </c>
      <c r="X408" s="295" t="s">
        <v>575</v>
      </c>
      <c r="Y408" s="295" t="s">
        <v>575</v>
      </c>
    </row>
    <row r="409" spans="1:25" s="325" customFormat="1" ht="35.1" customHeight="1" outlineLevel="1" x14ac:dyDescent="0.25">
      <c r="A409" s="527" t="s">
        <v>353</v>
      </c>
      <c r="B409" s="534"/>
      <c r="C409" s="119" t="s">
        <v>973</v>
      </c>
      <c r="D409" s="541">
        <v>0</v>
      </c>
      <c r="E409" s="518">
        <v>0</v>
      </c>
      <c r="F409" s="518">
        <v>0</v>
      </c>
      <c r="G409" s="541">
        <v>0.13200000000000001</v>
      </c>
      <c r="H409" s="541">
        <v>0.13200000000000001</v>
      </c>
      <c r="I409" s="517" t="s">
        <v>760</v>
      </c>
      <c r="J409" s="518">
        <f t="shared" si="12"/>
        <v>0</v>
      </c>
      <c r="K409" s="522" t="str">
        <f t="shared" si="13"/>
        <v>&gt;100 %</v>
      </c>
      <c r="L409" s="535"/>
      <c r="M409" s="536"/>
      <c r="N409" s="119">
        <v>0</v>
      </c>
      <c r="O409" s="541">
        <v>0</v>
      </c>
      <c r="P409" s="541">
        <v>0</v>
      </c>
      <c r="Q409" s="329">
        <v>2015</v>
      </c>
      <c r="R409" s="329">
        <v>2015</v>
      </c>
      <c r="S409" s="541">
        <v>0</v>
      </c>
      <c r="T409" s="541">
        <v>0</v>
      </c>
      <c r="U409" s="541">
        <v>0</v>
      </c>
      <c r="V409" s="541">
        <v>0</v>
      </c>
      <c r="W409" s="541">
        <v>0.15</v>
      </c>
      <c r="X409" s="295" t="s">
        <v>575</v>
      </c>
      <c r="Y409" s="295" t="s">
        <v>575</v>
      </c>
    </row>
    <row r="410" spans="1:25" s="325" customFormat="1" ht="35.1" customHeight="1" outlineLevel="1" x14ac:dyDescent="0.25">
      <c r="A410" s="527" t="s">
        <v>353</v>
      </c>
      <c r="B410" s="534"/>
      <c r="C410" s="119" t="s">
        <v>974</v>
      </c>
      <c r="D410" s="541">
        <v>0</v>
      </c>
      <c r="E410" s="518">
        <v>0</v>
      </c>
      <c r="F410" s="518">
        <v>0</v>
      </c>
      <c r="G410" s="541">
        <v>0.16900000000000001</v>
      </c>
      <c r="H410" s="541">
        <v>0.16900000000000001</v>
      </c>
      <c r="I410" s="517" t="s">
        <v>760</v>
      </c>
      <c r="J410" s="518">
        <f t="shared" si="12"/>
        <v>0</v>
      </c>
      <c r="K410" s="522" t="str">
        <f t="shared" si="13"/>
        <v>&gt;100 %</v>
      </c>
      <c r="L410" s="535"/>
      <c r="M410" s="536"/>
      <c r="N410" s="119">
        <v>0</v>
      </c>
      <c r="O410" s="541">
        <v>0</v>
      </c>
      <c r="P410" s="541">
        <v>0</v>
      </c>
      <c r="Q410" s="329">
        <v>2015</v>
      </c>
      <c r="R410" s="329">
        <v>2015</v>
      </c>
      <c r="S410" s="541">
        <v>0</v>
      </c>
      <c r="T410" s="541">
        <v>0</v>
      </c>
      <c r="U410" s="541">
        <v>0</v>
      </c>
      <c r="V410" s="541">
        <v>0</v>
      </c>
      <c r="W410" s="541">
        <v>0.25</v>
      </c>
      <c r="X410" s="295" t="s">
        <v>575</v>
      </c>
      <c r="Y410" s="295" t="s">
        <v>575</v>
      </c>
    </row>
    <row r="411" spans="1:25" s="325" customFormat="1" ht="35.1" customHeight="1" outlineLevel="1" x14ac:dyDescent="0.25">
      <c r="A411" s="527" t="s">
        <v>353</v>
      </c>
      <c r="B411" s="534"/>
      <c r="C411" s="119" t="s">
        <v>975</v>
      </c>
      <c r="D411" s="541">
        <v>0</v>
      </c>
      <c r="E411" s="518">
        <v>0</v>
      </c>
      <c r="F411" s="518">
        <v>0.12183840999999999</v>
      </c>
      <c r="G411" s="541">
        <v>0.121</v>
      </c>
      <c r="H411" s="541">
        <v>0.121</v>
      </c>
      <c r="I411" s="517" t="s">
        <v>760</v>
      </c>
      <c r="J411" s="518">
        <f t="shared" si="12"/>
        <v>0.12183840999999999</v>
      </c>
      <c r="K411" s="522" t="str">
        <f t="shared" si="13"/>
        <v>&gt;100 %</v>
      </c>
      <c r="L411" s="535"/>
      <c r="M411" s="536"/>
      <c r="N411" s="119" t="s">
        <v>393</v>
      </c>
      <c r="O411" s="541">
        <v>0</v>
      </c>
      <c r="P411" s="541">
        <v>0</v>
      </c>
      <c r="Q411" s="329">
        <v>2014</v>
      </c>
      <c r="R411" s="329">
        <v>2015</v>
      </c>
      <c r="S411" s="541">
        <v>0</v>
      </c>
      <c r="T411" s="541">
        <v>0</v>
      </c>
      <c r="U411" s="541">
        <v>0</v>
      </c>
      <c r="V411" s="541">
        <v>0</v>
      </c>
      <c r="W411" s="541">
        <v>0.32</v>
      </c>
      <c r="X411" s="295" t="s">
        <v>575</v>
      </c>
      <c r="Y411" s="295" t="s">
        <v>575</v>
      </c>
    </row>
    <row r="412" spans="1:25" s="325" customFormat="1" ht="35.1" customHeight="1" outlineLevel="1" x14ac:dyDescent="0.25">
      <c r="A412" s="527" t="s">
        <v>353</v>
      </c>
      <c r="B412" s="534"/>
      <c r="C412" s="119" t="s">
        <v>616</v>
      </c>
      <c r="D412" s="541">
        <v>0</v>
      </c>
      <c r="E412" s="518">
        <v>0</v>
      </c>
      <c r="F412" s="518">
        <v>1.2108032200000001</v>
      </c>
      <c r="G412" s="541">
        <v>1.026</v>
      </c>
      <c r="H412" s="541">
        <v>1.026</v>
      </c>
      <c r="I412" s="517" t="s">
        <v>760</v>
      </c>
      <c r="J412" s="518">
        <f t="shared" si="12"/>
        <v>1.2108032200000001</v>
      </c>
      <c r="K412" s="522" t="str">
        <f t="shared" si="13"/>
        <v>&gt;100 %</v>
      </c>
      <c r="L412" s="535"/>
      <c r="M412" s="536"/>
      <c r="N412" s="119" t="s">
        <v>393</v>
      </c>
      <c r="O412" s="541">
        <v>0</v>
      </c>
      <c r="P412" s="541">
        <v>0</v>
      </c>
      <c r="Q412" s="329">
        <v>2015</v>
      </c>
      <c r="R412" s="329">
        <v>2015</v>
      </c>
      <c r="S412" s="541">
        <v>0</v>
      </c>
      <c r="T412" s="541">
        <v>0</v>
      </c>
      <c r="U412" s="541">
        <v>0</v>
      </c>
      <c r="V412" s="541">
        <v>0</v>
      </c>
      <c r="W412" s="541">
        <v>0.56499999999999995</v>
      </c>
      <c r="X412" s="295" t="s">
        <v>575</v>
      </c>
      <c r="Y412" s="295" t="s">
        <v>575</v>
      </c>
    </row>
    <row r="413" spans="1:25" s="325" customFormat="1" ht="35.1" customHeight="1" outlineLevel="1" x14ac:dyDescent="0.25">
      <c r="A413" s="527" t="s">
        <v>353</v>
      </c>
      <c r="B413" s="534"/>
      <c r="C413" s="119" t="s">
        <v>617</v>
      </c>
      <c r="D413" s="541">
        <v>0</v>
      </c>
      <c r="E413" s="518">
        <v>0</v>
      </c>
      <c r="F413" s="518">
        <v>1.0228579899999999</v>
      </c>
      <c r="G413" s="541">
        <v>0</v>
      </c>
      <c r="H413" s="541">
        <v>1.4870000000000001</v>
      </c>
      <c r="I413" s="517" t="s">
        <v>760</v>
      </c>
      <c r="J413" s="518">
        <f t="shared" si="12"/>
        <v>1.0228579899999999</v>
      </c>
      <c r="K413" s="522" t="str">
        <f t="shared" si="13"/>
        <v>&gt;100 %</v>
      </c>
      <c r="L413" s="535"/>
      <c r="M413" s="536"/>
      <c r="N413" s="119" t="s">
        <v>393</v>
      </c>
      <c r="O413" s="541">
        <v>0</v>
      </c>
      <c r="P413" s="541">
        <v>0</v>
      </c>
      <c r="Q413" s="329">
        <v>2015</v>
      </c>
      <c r="R413" s="329">
        <v>2015</v>
      </c>
      <c r="S413" s="541">
        <v>0</v>
      </c>
      <c r="T413" s="541">
        <v>0</v>
      </c>
      <c r="U413" s="541">
        <v>0</v>
      </c>
      <c r="V413" s="541">
        <v>0</v>
      </c>
      <c r="W413" s="541">
        <v>0.33600000000000002</v>
      </c>
      <c r="X413" s="295" t="s">
        <v>575</v>
      </c>
      <c r="Y413" s="295" t="s">
        <v>575</v>
      </c>
    </row>
    <row r="414" spans="1:25" s="325" customFormat="1" ht="35.1" customHeight="1" outlineLevel="1" x14ac:dyDescent="0.25">
      <c r="A414" s="527" t="s">
        <v>353</v>
      </c>
      <c r="B414" s="534"/>
      <c r="C414" s="119" t="s">
        <v>618</v>
      </c>
      <c r="D414" s="541">
        <v>0</v>
      </c>
      <c r="E414" s="518">
        <v>0</v>
      </c>
      <c r="F414" s="518">
        <v>2.7502999900000002</v>
      </c>
      <c r="G414" s="541">
        <v>2.9342000000000001</v>
      </c>
      <c r="H414" s="541">
        <v>3.3321999999999998</v>
      </c>
      <c r="I414" s="517" t="s">
        <v>760</v>
      </c>
      <c r="J414" s="518">
        <f t="shared" si="12"/>
        <v>2.7502999900000002</v>
      </c>
      <c r="K414" s="522" t="str">
        <f t="shared" si="13"/>
        <v>&gt;100 %</v>
      </c>
      <c r="L414" s="535"/>
      <c r="M414" s="536"/>
      <c r="N414" s="119" t="s">
        <v>393</v>
      </c>
      <c r="O414" s="541">
        <v>0</v>
      </c>
      <c r="P414" s="541">
        <v>0</v>
      </c>
      <c r="Q414" s="329">
        <v>2015</v>
      </c>
      <c r="R414" s="329">
        <v>2015</v>
      </c>
      <c r="S414" s="541">
        <v>0</v>
      </c>
      <c r="T414" s="541">
        <v>0</v>
      </c>
      <c r="U414" s="541">
        <v>0</v>
      </c>
      <c r="V414" s="541">
        <v>0.5</v>
      </c>
      <c r="W414" s="541">
        <v>0.91</v>
      </c>
      <c r="X414" s="295" t="s">
        <v>575</v>
      </c>
      <c r="Y414" s="295" t="s">
        <v>575</v>
      </c>
    </row>
    <row r="415" spans="1:25" s="325" customFormat="1" ht="35.1" customHeight="1" outlineLevel="1" x14ac:dyDescent="0.25">
      <c r="A415" s="527" t="s">
        <v>353</v>
      </c>
      <c r="B415" s="534"/>
      <c r="C415" s="119" t="s">
        <v>787</v>
      </c>
      <c r="D415" s="541">
        <v>0</v>
      </c>
      <c r="E415" s="518">
        <v>0</v>
      </c>
      <c r="F415" s="518">
        <v>0</v>
      </c>
      <c r="G415" s="541">
        <v>2.1869999999999998</v>
      </c>
      <c r="H415" s="541">
        <v>0</v>
      </c>
      <c r="I415" s="517" t="s">
        <v>760</v>
      </c>
      <c r="J415" s="518">
        <f t="shared" si="12"/>
        <v>0</v>
      </c>
      <c r="K415" s="522" t="str">
        <f t="shared" si="13"/>
        <v>&gt;100 %</v>
      </c>
      <c r="L415" s="535"/>
      <c r="M415" s="536"/>
      <c r="N415" s="119">
        <v>0</v>
      </c>
      <c r="O415" s="541">
        <v>0</v>
      </c>
      <c r="P415" s="541">
        <v>0</v>
      </c>
      <c r="Q415" s="329">
        <v>2015</v>
      </c>
      <c r="R415" s="329">
        <v>2015</v>
      </c>
      <c r="S415" s="541">
        <v>0</v>
      </c>
      <c r="T415" s="541">
        <v>0</v>
      </c>
      <c r="U415" s="541">
        <v>0</v>
      </c>
      <c r="V415" s="541">
        <v>0</v>
      </c>
      <c r="W415" s="541">
        <v>0</v>
      </c>
      <c r="X415" s="295">
        <v>0</v>
      </c>
      <c r="Y415" s="295">
        <v>0</v>
      </c>
    </row>
    <row r="416" spans="1:25" s="325" customFormat="1" ht="35.1" customHeight="1" outlineLevel="1" x14ac:dyDescent="0.25">
      <c r="A416" s="527" t="s">
        <v>353</v>
      </c>
      <c r="B416" s="534"/>
      <c r="C416" s="119" t="s">
        <v>860</v>
      </c>
      <c r="D416" s="541">
        <v>0</v>
      </c>
      <c r="E416" s="518">
        <v>0</v>
      </c>
      <c r="F416" s="518">
        <v>1.11236143</v>
      </c>
      <c r="G416" s="541">
        <v>0.94299999999999995</v>
      </c>
      <c r="H416" s="541">
        <v>0</v>
      </c>
      <c r="I416" s="517" t="s">
        <v>760</v>
      </c>
      <c r="J416" s="518">
        <f t="shared" si="12"/>
        <v>1.11236143</v>
      </c>
      <c r="K416" s="522" t="str">
        <f t="shared" si="13"/>
        <v>&gt;100 %</v>
      </c>
      <c r="L416" s="535"/>
      <c r="M416" s="536"/>
      <c r="N416" s="119" t="s">
        <v>393</v>
      </c>
      <c r="O416" s="541">
        <v>0</v>
      </c>
      <c r="P416" s="541">
        <v>0</v>
      </c>
      <c r="Q416" s="329">
        <v>2015</v>
      </c>
      <c r="R416" s="329">
        <v>2015</v>
      </c>
      <c r="S416" s="541">
        <v>0</v>
      </c>
      <c r="T416" s="541">
        <v>0</v>
      </c>
      <c r="U416" s="541">
        <v>0</v>
      </c>
      <c r="V416" s="541">
        <v>0</v>
      </c>
      <c r="W416" s="541">
        <v>0</v>
      </c>
      <c r="X416" s="295">
        <v>0</v>
      </c>
      <c r="Y416" s="295">
        <v>0</v>
      </c>
    </row>
    <row r="417" spans="1:25" s="325" customFormat="1" ht="35.1" customHeight="1" outlineLevel="1" x14ac:dyDescent="0.25">
      <c r="A417" s="527" t="s">
        <v>353</v>
      </c>
      <c r="B417" s="534"/>
      <c r="C417" s="119" t="s">
        <v>861</v>
      </c>
      <c r="D417" s="541">
        <v>0</v>
      </c>
      <c r="E417" s="518">
        <v>0</v>
      </c>
      <c r="F417" s="518">
        <v>3.4251176400000003</v>
      </c>
      <c r="G417" s="541">
        <v>3.3079999999999998</v>
      </c>
      <c r="H417" s="541">
        <v>3.3079999999999998</v>
      </c>
      <c r="I417" s="517" t="s">
        <v>760</v>
      </c>
      <c r="J417" s="518">
        <f t="shared" si="12"/>
        <v>3.4251176400000003</v>
      </c>
      <c r="K417" s="522" t="str">
        <f t="shared" si="13"/>
        <v>&gt;100 %</v>
      </c>
      <c r="L417" s="535"/>
      <c r="M417" s="536"/>
      <c r="N417" s="119" t="s">
        <v>393</v>
      </c>
      <c r="O417" s="541">
        <v>0</v>
      </c>
      <c r="P417" s="541">
        <v>0</v>
      </c>
      <c r="Q417" s="329">
        <v>2015</v>
      </c>
      <c r="R417" s="329">
        <v>2015</v>
      </c>
      <c r="S417" s="541">
        <v>0</v>
      </c>
      <c r="T417" s="541">
        <v>0</v>
      </c>
      <c r="U417" s="541">
        <v>0</v>
      </c>
      <c r="V417" s="541">
        <v>0</v>
      </c>
      <c r="W417" s="541">
        <v>0.60699999999999998</v>
      </c>
      <c r="X417" s="295" t="s">
        <v>575</v>
      </c>
      <c r="Y417" s="295" t="s">
        <v>575</v>
      </c>
    </row>
    <row r="418" spans="1:25" s="325" customFormat="1" ht="35.1" customHeight="1" outlineLevel="1" x14ac:dyDescent="0.25">
      <c r="A418" s="527" t="s">
        <v>353</v>
      </c>
      <c r="B418" s="534"/>
      <c r="C418" s="119" t="s">
        <v>862</v>
      </c>
      <c r="D418" s="541">
        <v>0</v>
      </c>
      <c r="E418" s="518">
        <v>0</v>
      </c>
      <c r="F418" s="518">
        <v>0.22433846999999998</v>
      </c>
      <c r="G418" s="541">
        <v>7.899</v>
      </c>
      <c r="H418" s="541">
        <v>7.899</v>
      </c>
      <c r="I418" s="517" t="s">
        <v>760</v>
      </c>
      <c r="J418" s="518">
        <f t="shared" si="12"/>
        <v>0.22433846999999998</v>
      </c>
      <c r="K418" s="522" t="str">
        <f t="shared" si="13"/>
        <v>&gt;100 %</v>
      </c>
      <c r="L418" s="535"/>
      <c r="M418" s="536"/>
      <c r="N418" s="119" t="s">
        <v>393</v>
      </c>
      <c r="O418" s="541">
        <v>0</v>
      </c>
      <c r="P418" s="541">
        <v>0</v>
      </c>
      <c r="Q418" s="329">
        <v>2015</v>
      </c>
      <c r="R418" s="329">
        <v>2015</v>
      </c>
      <c r="S418" s="541">
        <v>0</v>
      </c>
      <c r="T418" s="541">
        <v>0</v>
      </c>
      <c r="U418" s="541">
        <v>0</v>
      </c>
      <c r="V418" s="541">
        <v>0</v>
      </c>
      <c r="W418" s="541">
        <v>1.59</v>
      </c>
      <c r="X418" s="295" t="s">
        <v>575</v>
      </c>
      <c r="Y418" s="295" t="s">
        <v>575</v>
      </c>
    </row>
    <row r="419" spans="1:25" s="325" customFormat="1" ht="35.1" customHeight="1" outlineLevel="1" x14ac:dyDescent="0.25">
      <c r="A419" s="527" t="s">
        <v>353</v>
      </c>
      <c r="B419" s="534"/>
      <c r="C419" s="119" t="s">
        <v>976</v>
      </c>
      <c r="D419" s="541">
        <v>0</v>
      </c>
      <c r="E419" s="518">
        <v>0</v>
      </c>
      <c r="F419" s="518">
        <v>0</v>
      </c>
      <c r="G419" s="541">
        <v>0.55100000000000005</v>
      </c>
      <c r="H419" s="541">
        <v>0</v>
      </c>
      <c r="I419" s="517" t="s">
        <v>760</v>
      </c>
      <c r="J419" s="518">
        <f t="shared" si="12"/>
        <v>0</v>
      </c>
      <c r="K419" s="522" t="str">
        <f t="shared" si="13"/>
        <v>&gt;100 %</v>
      </c>
      <c r="L419" s="535"/>
      <c r="M419" s="536"/>
      <c r="N419" s="119">
        <v>0</v>
      </c>
      <c r="O419" s="541">
        <v>0</v>
      </c>
      <c r="P419" s="541">
        <v>0</v>
      </c>
      <c r="Q419" s="329">
        <v>2014</v>
      </c>
      <c r="R419" s="329">
        <v>2015</v>
      </c>
      <c r="S419" s="541">
        <v>0</v>
      </c>
      <c r="T419" s="541">
        <v>0</v>
      </c>
      <c r="U419" s="541">
        <v>0</v>
      </c>
      <c r="V419" s="541">
        <v>0</v>
      </c>
      <c r="W419" s="541">
        <v>0</v>
      </c>
      <c r="X419" s="295">
        <v>0</v>
      </c>
      <c r="Y419" s="295">
        <v>0</v>
      </c>
    </row>
    <row r="420" spans="1:25" s="325" customFormat="1" ht="35.1" customHeight="1" outlineLevel="1" x14ac:dyDescent="0.25">
      <c r="A420" s="527" t="s">
        <v>353</v>
      </c>
      <c r="B420" s="534"/>
      <c r="C420" s="119" t="s">
        <v>619</v>
      </c>
      <c r="D420" s="541">
        <v>0</v>
      </c>
      <c r="E420" s="518">
        <v>0</v>
      </c>
      <c r="F420" s="518">
        <v>4.3334453000000002</v>
      </c>
      <c r="G420" s="541">
        <v>10.922000000000001</v>
      </c>
      <c r="H420" s="541">
        <v>10.922000000000001</v>
      </c>
      <c r="I420" s="517" t="s">
        <v>760</v>
      </c>
      <c r="J420" s="518">
        <f t="shared" si="12"/>
        <v>4.3334453000000002</v>
      </c>
      <c r="K420" s="522" t="str">
        <f t="shared" si="13"/>
        <v>&gt;100 %</v>
      </c>
      <c r="L420" s="535"/>
      <c r="M420" s="536"/>
      <c r="N420" s="119" t="s">
        <v>393</v>
      </c>
      <c r="O420" s="541">
        <v>0</v>
      </c>
      <c r="P420" s="541">
        <v>0</v>
      </c>
      <c r="Q420" s="329">
        <v>2015</v>
      </c>
      <c r="R420" s="329">
        <v>2015</v>
      </c>
      <c r="S420" s="541">
        <v>0</v>
      </c>
      <c r="T420" s="541">
        <v>0</v>
      </c>
      <c r="U420" s="541">
        <v>0</v>
      </c>
      <c r="V420" s="541">
        <v>0</v>
      </c>
      <c r="W420" s="541">
        <v>3.7320000000000002</v>
      </c>
      <c r="X420" s="295" t="s">
        <v>575</v>
      </c>
      <c r="Y420" s="295" t="s">
        <v>575</v>
      </c>
    </row>
    <row r="421" spans="1:25" s="325" customFormat="1" ht="35.1" customHeight="1" outlineLevel="1" x14ac:dyDescent="0.25">
      <c r="A421" s="527" t="s">
        <v>355</v>
      </c>
      <c r="B421" s="534"/>
      <c r="C421" s="119" t="s">
        <v>863</v>
      </c>
      <c r="D421" s="541">
        <v>0</v>
      </c>
      <c r="E421" s="518">
        <v>0</v>
      </c>
      <c r="F421" s="518">
        <v>0</v>
      </c>
      <c r="G421" s="541">
        <v>0.74785517000000001</v>
      </c>
      <c r="H421" s="541">
        <v>0</v>
      </c>
      <c r="I421" s="517" t="s">
        <v>760</v>
      </c>
      <c r="J421" s="518">
        <f t="shared" si="12"/>
        <v>0</v>
      </c>
      <c r="K421" s="522" t="str">
        <f t="shared" si="13"/>
        <v>&gt;100 %</v>
      </c>
      <c r="L421" s="535"/>
      <c r="M421" s="536"/>
      <c r="N421" s="119">
        <v>0</v>
      </c>
      <c r="O421" s="541">
        <v>0</v>
      </c>
      <c r="P421" s="541">
        <v>0</v>
      </c>
      <c r="Q421" s="329">
        <v>2015</v>
      </c>
      <c r="R421" s="329">
        <v>2016</v>
      </c>
      <c r="S421" s="541">
        <v>0</v>
      </c>
      <c r="T421" s="541">
        <v>0</v>
      </c>
      <c r="U421" s="541">
        <v>0</v>
      </c>
      <c r="V421" s="541">
        <v>0.16</v>
      </c>
      <c r="W421" s="541">
        <v>3.1E-2</v>
      </c>
      <c r="X421" s="295">
        <v>0</v>
      </c>
      <c r="Y421" s="295">
        <v>0</v>
      </c>
    </row>
    <row r="422" spans="1:25" s="325" customFormat="1" ht="35.1" customHeight="1" outlineLevel="1" x14ac:dyDescent="0.25">
      <c r="A422" s="527" t="s">
        <v>353</v>
      </c>
      <c r="B422" s="534"/>
      <c r="C422" s="119" t="s">
        <v>620</v>
      </c>
      <c r="D422" s="541">
        <v>0</v>
      </c>
      <c r="E422" s="518">
        <v>0</v>
      </c>
      <c r="F422" s="518">
        <v>0</v>
      </c>
      <c r="G422" s="541">
        <v>0.35599999999999998</v>
      </c>
      <c r="H422" s="541">
        <v>0.35599999999999998</v>
      </c>
      <c r="I422" s="517" t="s">
        <v>760</v>
      </c>
      <c r="J422" s="518">
        <f t="shared" si="12"/>
        <v>0</v>
      </c>
      <c r="K422" s="522" t="str">
        <f t="shared" si="13"/>
        <v>&gt;100 %</v>
      </c>
      <c r="L422" s="535"/>
      <c r="M422" s="536"/>
      <c r="N422" s="119">
        <v>0</v>
      </c>
      <c r="O422" s="541">
        <v>0</v>
      </c>
      <c r="P422" s="541">
        <v>0</v>
      </c>
      <c r="Q422" s="329">
        <v>2015</v>
      </c>
      <c r="R422" s="329">
        <v>2015</v>
      </c>
      <c r="S422" s="541">
        <v>0</v>
      </c>
      <c r="T422" s="541">
        <v>0</v>
      </c>
      <c r="U422" s="541">
        <v>0</v>
      </c>
      <c r="V422" s="541">
        <v>2.5000000000000001E-2</v>
      </c>
      <c r="W422" s="541">
        <v>0</v>
      </c>
      <c r="X422" s="295" t="s">
        <v>575</v>
      </c>
      <c r="Y422" s="295" t="s">
        <v>575</v>
      </c>
    </row>
    <row r="423" spans="1:25" s="325" customFormat="1" ht="35.1" customHeight="1" outlineLevel="1" x14ac:dyDescent="0.25">
      <c r="A423" s="527" t="s">
        <v>353</v>
      </c>
      <c r="B423" s="534"/>
      <c r="C423" s="119" t="s">
        <v>621</v>
      </c>
      <c r="D423" s="541">
        <v>0</v>
      </c>
      <c r="E423" s="518">
        <v>0</v>
      </c>
      <c r="F423" s="518">
        <v>0</v>
      </c>
      <c r="G423" s="541">
        <v>6.8000000000000005E-2</v>
      </c>
      <c r="H423" s="541">
        <v>6.8000000000000005E-2</v>
      </c>
      <c r="I423" s="517" t="s">
        <v>760</v>
      </c>
      <c r="J423" s="518">
        <f t="shared" si="12"/>
        <v>0</v>
      </c>
      <c r="K423" s="522" t="str">
        <f t="shared" si="13"/>
        <v>&gt;100 %</v>
      </c>
      <c r="L423" s="535"/>
      <c r="M423" s="536"/>
      <c r="N423" s="119">
        <v>0</v>
      </c>
      <c r="O423" s="541">
        <v>0</v>
      </c>
      <c r="P423" s="541">
        <v>0</v>
      </c>
      <c r="Q423" s="329">
        <v>2015</v>
      </c>
      <c r="R423" s="329">
        <v>2015</v>
      </c>
      <c r="S423" s="541">
        <v>0</v>
      </c>
      <c r="T423" s="541">
        <v>0</v>
      </c>
      <c r="U423" s="541">
        <v>0</v>
      </c>
      <c r="V423" s="541">
        <v>0</v>
      </c>
      <c r="W423" s="541">
        <v>0</v>
      </c>
      <c r="X423" s="295" t="s">
        <v>575</v>
      </c>
      <c r="Y423" s="295" t="s">
        <v>575</v>
      </c>
    </row>
    <row r="424" spans="1:25" s="325" customFormat="1" ht="35.1" customHeight="1" outlineLevel="1" x14ac:dyDescent="0.25">
      <c r="A424" s="527" t="s">
        <v>353</v>
      </c>
      <c r="B424" s="534"/>
      <c r="C424" s="119" t="s">
        <v>864</v>
      </c>
      <c r="D424" s="541">
        <v>0</v>
      </c>
      <c r="E424" s="518">
        <v>0</v>
      </c>
      <c r="F424" s="518">
        <v>0.26910000000000001</v>
      </c>
      <c r="G424" s="541">
        <v>4.4809999999999999</v>
      </c>
      <c r="H424" s="541">
        <v>4.7720000000000002</v>
      </c>
      <c r="I424" s="517" t="s">
        <v>760</v>
      </c>
      <c r="J424" s="518">
        <f t="shared" si="12"/>
        <v>0.26910000000000001</v>
      </c>
      <c r="K424" s="522" t="str">
        <f t="shared" si="13"/>
        <v>&gt;100 %</v>
      </c>
      <c r="L424" s="535"/>
      <c r="M424" s="536"/>
      <c r="N424" s="119" t="s">
        <v>393</v>
      </c>
      <c r="O424" s="541">
        <v>0</v>
      </c>
      <c r="P424" s="541">
        <v>0</v>
      </c>
      <c r="Q424" s="329">
        <v>2014</v>
      </c>
      <c r="R424" s="329">
        <v>2015</v>
      </c>
      <c r="S424" s="541">
        <v>0</v>
      </c>
      <c r="T424" s="541">
        <v>0</v>
      </c>
      <c r="U424" s="541">
        <v>0</v>
      </c>
      <c r="V424" s="541">
        <v>0.5</v>
      </c>
      <c r="W424" s="541">
        <v>0.78700000000000003</v>
      </c>
      <c r="X424" s="295" t="s">
        <v>575</v>
      </c>
      <c r="Y424" s="295" t="s">
        <v>575</v>
      </c>
    </row>
    <row r="425" spans="1:25" s="325" customFormat="1" ht="35.1" customHeight="1" outlineLevel="1" x14ac:dyDescent="0.25">
      <c r="A425" s="527" t="s">
        <v>353</v>
      </c>
      <c r="B425" s="534"/>
      <c r="C425" s="119" t="s">
        <v>977</v>
      </c>
      <c r="D425" s="541">
        <v>0</v>
      </c>
      <c r="E425" s="518">
        <v>0</v>
      </c>
      <c r="F425" s="518">
        <v>0</v>
      </c>
      <c r="G425" s="541">
        <v>9.7000000000000003E-2</v>
      </c>
      <c r="H425" s="541">
        <v>0</v>
      </c>
      <c r="I425" s="517" t="s">
        <v>760</v>
      </c>
      <c r="J425" s="518">
        <f t="shared" si="12"/>
        <v>0</v>
      </c>
      <c r="K425" s="522" t="str">
        <f t="shared" si="13"/>
        <v>&gt;100 %</v>
      </c>
      <c r="L425" s="535"/>
      <c r="M425" s="536"/>
      <c r="N425" s="119">
        <v>0</v>
      </c>
      <c r="O425" s="541">
        <v>0</v>
      </c>
      <c r="P425" s="541">
        <v>0</v>
      </c>
      <c r="Q425" s="329">
        <v>2014</v>
      </c>
      <c r="R425" s="329">
        <v>2015</v>
      </c>
      <c r="S425" s="541">
        <v>0</v>
      </c>
      <c r="T425" s="541">
        <v>0</v>
      </c>
      <c r="U425" s="541">
        <v>0</v>
      </c>
      <c r="V425" s="541">
        <v>0</v>
      </c>
      <c r="W425" s="541">
        <v>0</v>
      </c>
      <c r="X425" s="295">
        <v>0</v>
      </c>
      <c r="Y425" s="295">
        <v>0</v>
      </c>
    </row>
    <row r="426" spans="1:25" s="325" customFormat="1" ht="35.1" customHeight="1" outlineLevel="1" x14ac:dyDescent="0.25">
      <c r="A426" s="527" t="s">
        <v>353</v>
      </c>
      <c r="B426" s="534"/>
      <c r="C426" s="119" t="s">
        <v>978</v>
      </c>
      <c r="D426" s="541">
        <v>0</v>
      </c>
      <c r="E426" s="518">
        <v>0</v>
      </c>
      <c r="F426" s="518">
        <v>0</v>
      </c>
      <c r="G426" s="541">
        <v>0.55300000000000005</v>
      </c>
      <c r="H426" s="541">
        <v>0.55300000000000005</v>
      </c>
      <c r="I426" s="517" t="s">
        <v>760</v>
      </c>
      <c r="J426" s="518">
        <f t="shared" si="12"/>
        <v>0</v>
      </c>
      <c r="K426" s="522" t="str">
        <f t="shared" si="13"/>
        <v>&gt;100 %</v>
      </c>
      <c r="L426" s="535"/>
      <c r="M426" s="536"/>
      <c r="N426" s="119">
        <v>0</v>
      </c>
      <c r="O426" s="541">
        <v>0</v>
      </c>
      <c r="P426" s="541">
        <v>0</v>
      </c>
      <c r="Q426" s="329">
        <v>2015</v>
      </c>
      <c r="R426" s="329">
        <v>2015</v>
      </c>
      <c r="S426" s="541">
        <v>0</v>
      </c>
      <c r="T426" s="541">
        <v>0</v>
      </c>
      <c r="U426" s="541">
        <v>0</v>
      </c>
      <c r="V426" s="541">
        <v>0.25</v>
      </c>
      <c r="W426" s="541">
        <v>0</v>
      </c>
      <c r="X426" s="295" t="s">
        <v>575</v>
      </c>
      <c r="Y426" s="295" t="s">
        <v>575</v>
      </c>
    </row>
    <row r="427" spans="1:25" s="325" customFormat="1" ht="35.1" customHeight="1" outlineLevel="1" x14ac:dyDescent="0.25">
      <c r="A427" s="527" t="s">
        <v>353</v>
      </c>
      <c r="B427" s="534"/>
      <c r="C427" s="119" t="s">
        <v>979</v>
      </c>
      <c r="D427" s="541">
        <v>0</v>
      </c>
      <c r="E427" s="518">
        <v>0</v>
      </c>
      <c r="F427" s="518">
        <v>0</v>
      </c>
      <c r="G427" s="541">
        <v>0.29299999999999998</v>
      </c>
      <c r="H427" s="541">
        <v>0.29299999999999998</v>
      </c>
      <c r="I427" s="517" t="s">
        <v>760</v>
      </c>
      <c r="J427" s="518">
        <f t="shared" si="12"/>
        <v>0</v>
      </c>
      <c r="K427" s="522" t="str">
        <f t="shared" si="13"/>
        <v>&gt;100 %</v>
      </c>
      <c r="L427" s="535"/>
      <c r="M427" s="536"/>
      <c r="N427" s="119">
        <v>0</v>
      </c>
      <c r="O427" s="541">
        <v>0</v>
      </c>
      <c r="P427" s="541">
        <v>0</v>
      </c>
      <c r="Q427" s="329">
        <v>2015</v>
      </c>
      <c r="R427" s="329">
        <v>2015</v>
      </c>
      <c r="S427" s="541">
        <v>0</v>
      </c>
      <c r="T427" s="541">
        <v>0</v>
      </c>
      <c r="U427" s="541">
        <v>0</v>
      </c>
      <c r="V427" s="541">
        <v>0</v>
      </c>
      <c r="W427" s="541">
        <v>0</v>
      </c>
      <c r="X427" s="295" t="s">
        <v>575</v>
      </c>
      <c r="Y427" s="295" t="s">
        <v>575</v>
      </c>
    </row>
    <row r="428" spans="1:25" s="325" customFormat="1" ht="35.1" customHeight="1" outlineLevel="1" x14ac:dyDescent="0.25">
      <c r="A428" s="527" t="s">
        <v>355</v>
      </c>
      <c r="B428" s="534"/>
      <c r="C428" s="119" t="s">
        <v>655</v>
      </c>
      <c r="D428" s="541">
        <v>65.09170760479077</v>
      </c>
      <c r="E428" s="518">
        <v>17.768545573290641</v>
      </c>
      <c r="F428" s="518">
        <v>32.447024266613738</v>
      </c>
      <c r="G428" s="541">
        <v>36.021472230000001</v>
      </c>
      <c r="H428" s="541">
        <v>40.353736599999998</v>
      </c>
      <c r="I428" s="517">
        <v>32.644683338177032</v>
      </c>
      <c r="J428" s="518">
        <f t="shared" si="12"/>
        <v>14.678478693323097</v>
      </c>
      <c r="K428" s="522">
        <f t="shared" si="13"/>
        <v>1.8260934263177693</v>
      </c>
      <c r="L428" s="535"/>
      <c r="M428" s="536"/>
      <c r="N428" s="119" t="s">
        <v>795</v>
      </c>
      <c r="O428" s="541">
        <v>8.6999999999999993</v>
      </c>
      <c r="P428" s="541">
        <v>7.7709999999999999</v>
      </c>
      <c r="Q428" s="329">
        <v>2015</v>
      </c>
      <c r="R428" s="329">
        <v>2016</v>
      </c>
      <c r="S428" s="541">
        <v>70.203821604790761</v>
      </c>
      <c r="T428" s="541">
        <v>5.0999999999999996</v>
      </c>
      <c r="U428" s="541">
        <v>4.2</v>
      </c>
      <c r="V428" s="541">
        <v>1.26</v>
      </c>
      <c r="W428" s="541">
        <v>5.7969999999999997</v>
      </c>
      <c r="X428" s="295" t="s">
        <v>867</v>
      </c>
      <c r="Y428" s="295" t="s">
        <v>867</v>
      </c>
    </row>
    <row r="429" spans="1:25" s="325" customFormat="1" ht="35.1" customHeight="1" outlineLevel="1" x14ac:dyDescent="0.25">
      <c r="A429" s="527" t="s">
        <v>357</v>
      </c>
      <c r="B429" s="534"/>
      <c r="C429" s="119" t="s">
        <v>675</v>
      </c>
      <c r="D429" s="541">
        <v>0</v>
      </c>
      <c r="E429" s="518">
        <v>0</v>
      </c>
      <c r="F429" s="518">
        <v>9.8219999999999992</v>
      </c>
      <c r="G429" s="541">
        <v>7.91</v>
      </c>
      <c r="H429" s="541">
        <v>7.9093</v>
      </c>
      <c r="I429" s="517" t="s">
        <v>760</v>
      </c>
      <c r="J429" s="518">
        <f t="shared" si="12"/>
        <v>9.8219999999999992</v>
      </c>
      <c r="K429" s="522" t="str">
        <f t="shared" si="13"/>
        <v>&gt;100 %</v>
      </c>
      <c r="L429" s="535"/>
      <c r="M429" s="536"/>
      <c r="N429" s="119" t="s">
        <v>393</v>
      </c>
      <c r="O429" s="541">
        <v>0</v>
      </c>
      <c r="P429" s="541">
        <v>0</v>
      </c>
      <c r="Q429" s="329">
        <v>2015</v>
      </c>
      <c r="R429" s="329">
        <v>2015</v>
      </c>
      <c r="S429" s="541">
        <v>0</v>
      </c>
      <c r="T429" s="541">
        <v>0</v>
      </c>
      <c r="U429" s="541">
        <v>0</v>
      </c>
      <c r="V429" s="541">
        <v>0</v>
      </c>
      <c r="W429" s="541">
        <v>0</v>
      </c>
      <c r="X429" s="295" t="s">
        <v>393</v>
      </c>
      <c r="Y429" s="295" t="s">
        <v>393</v>
      </c>
    </row>
  </sheetData>
  <autoFilter ref="A15:Y429"/>
  <mergeCells count="31">
    <mergeCell ref="T13:U13"/>
    <mergeCell ref="V13:W13"/>
    <mergeCell ref="J11:K12"/>
    <mergeCell ref="L11:M12"/>
    <mergeCell ref="N11:N14"/>
    <mergeCell ref="O13:O14"/>
    <mergeCell ref="P13:P14"/>
    <mergeCell ref="Q11:Q14"/>
    <mergeCell ref="S11:S14"/>
    <mergeCell ref="E13:E14"/>
    <mergeCell ref="F13:F14"/>
    <mergeCell ref="J13:J14"/>
    <mergeCell ref="K13:K14"/>
    <mergeCell ref="L13:L14"/>
    <mergeCell ref="M13:M14"/>
    <mergeCell ref="U7:Y7"/>
    <mergeCell ref="V3:Y3"/>
    <mergeCell ref="B3:H3"/>
    <mergeCell ref="J7:N7"/>
    <mergeCell ref="B11:B14"/>
    <mergeCell ref="C11:C14"/>
    <mergeCell ref="D11:D14"/>
    <mergeCell ref="E11:F11"/>
    <mergeCell ref="I11:I14"/>
    <mergeCell ref="X11:Y13"/>
    <mergeCell ref="E12:F12"/>
    <mergeCell ref="G12:G14"/>
    <mergeCell ref="H12:H14"/>
    <mergeCell ref="O11:P12"/>
    <mergeCell ref="T11:W12"/>
    <mergeCell ref="R11:R14"/>
  </mergeCells>
  <conditionalFormatting sqref="Z430:XFD1048576 C12:F14 C11:E11 B7:D8 B3 Z1:XFD24 O1 T14:Y14 T12:W13 J16:Y16 L25:XFD429 G11:H12 B10:Y10 A430:N1048576 E7:J7 B1:N2 B4:N6 A15:Y15 E8:N8 J13:M13 I11:J11 L11 N11 O13:P13 L17:Y24 A16:H429 B9:T9">
    <cfRule type="cellIs" dxfId="31" priority="5" operator="equal">
      <formula>0</formula>
    </cfRule>
  </conditionalFormatting>
  <conditionalFormatting sqref="O430:Y1048576">
    <cfRule type="cellIs" dxfId="30" priority="4" operator="equal">
      <formula>0</formula>
    </cfRule>
  </conditionalFormatting>
  <conditionalFormatting sqref="J17:J429">
    <cfRule type="cellIs" dxfId="29" priority="3" operator="equal">
      <formula>0</formula>
    </cfRule>
  </conditionalFormatting>
  <conditionalFormatting sqref="K17:K429">
    <cfRule type="cellIs" dxfId="28" priority="2" operator="equal">
      <formula>0</formula>
    </cfRule>
  </conditionalFormatting>
  <conditionalFormatting sqref="U7 U1:Y2 U4:Y6 U8:Y9">
    <cfRule type="cellIs" dxfId="27" priority="1" operator="equal">
      <formula>0</formula>
    </cfRule>
  </conditionalFormatting>
  <printOptions horizontalCentered="1"/>
  <pageMargins left="0.15748031496062992" right="0.19685039370078741" top="0.31496062992125984" bottom="0.35433070866141736" header="0.31496062992125984" footer="0.31496062992125984"/>
  <pageSetup paperSize="8" scale="48" fitToHeight="10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V56"/>
  <sheetViews>
    <sheetView tabSelected="1" view="pageBreakPreview" zoomScale="60" zoomScaleNormal="70" workbookViewId="0">
      <pane xSplit="4" topLeftCell="E1" activePane="topRight" state="frozen"/>
      <selection activeCell="A7" sqref="A7"/>
      <selection pane="topRight" activeCell="C31" sqref="C31"/>
    </sheetView>
  </sheetViews>
  <sheetFormatPr defaultColWidth="9" defaultRowHeight="15.75" x14ac:dyDescent="0.25"/>
  <cols>
    <col min="1" max="1" width="9" style="34"/>
    <col min="2" max="2" width="39" style="34" customWidth="1"/>
    <col min="3" max="4" width="15" style="34" customWidth="1"/>
    <col min="5" max="5" width="39.625" style="34" customWidth="1"/>
    <col min="6" max="6" width="4.75" style="256" customWidth="1"/>
    <col min="7" max="16384" width="9" style="34"/>
  </cols>
  <sheetData>
    <row r="2" spans="1:6" x14ac:dyDescent="0.25">
      <c r="E2" s="75" t="s">
        <v>132</v>
      </c>
    </row>
    <row r="3" spans="1:6" x14ac:dyDescent="0.25">
      <c r="E3" s="1" t="s">
        <v>1</v>
      </c>
    </row>
    <row r="4" spans="1:6" x14ac:dyDescent="0.25">
      <c r="E4" s="1" t="s">
        <v>2</v>
      </c>
    </row>
    <row r="5" spans="1:6" x14ac:dyDescent="0.25">
      <c r="E5" s="1"/>
    </row>
    <row r="6" spans="1:6" ht="20.25" x14ac:dyDescent="0.25">
      <c r="A6" s="608" t="s">
        <v>1023</v>
      </c>
      <c r="B6" s="609"/>
      <c r="C6" s="609"/>
      <c r="D6" s="609"/>
      <c r="E6" s="609"/>
      <c r="F6" s="257"/>
    </row>
    <row r="7" spans="1:6" hidden="1" x14ac:dyDescent="0.25">
      <c r="A7" s="39"/>
      <c r="B7" s="39"/>
      <c r="C7" s="39"/>
      <c r="D7" s="39"/>
      <c r="E7" s="39"/>
      <c r="F7" s="257"/>
    </row>
    <row r="8" spans="1:6" ht="18.75" hidden="1" x14ac:dyDescent="0.3">
      <c r="E8" s="307" t="s">
        <v>5</v>
      </c>
    </row>
    <row r="9" spans="1:6" hidden="1" x14ac:dyDescent="0.25">
      <c r="E9" s="1" t="s">
        <v>462</v>
      </c>
      <c r="F9" s="258"/>
    </row>
    <row r="10" spans="1:6" hidden="1" x14ac:dyDescent="0.25">
      <c r="E10" s="1" t="s">
        <v>794</v>
      </c>
    </row>
    <row r="11" spans="1:6" hidden="1" x14ac:dyDescent="0.25">
      <c r="E11" s="4" t="s">
        <v>456</v>
      </c>
    </row>
    <row r="12" spans="1:6" x14ac:dyDescent="0.25">
      <c r="E12" s="1" t="s">
        <v>382</v>
      </c>
    </row>
    <row r="13" spans="1:6" x14ac:dyDescent="0.25">
      <c r="A13" s="373"/>
      <c r="B13" s="373"/>
      <c r="C13" s="373"/>
      <c r="D13" s="373"/>
      <c r="E13" s="1" t="s">
        <v>6</v>
      </c>
    </row>
    <row r="14" spans="1:6" x14ac:dyDescent="0.25">
      <c r="A14" s="35"/>
      <c r="E14" s="1"/>
      <c r="F14" s="257"/>
    </row>
    <row r="15" spans="1:6" ht="32.25" customHeight="1" x14ac:dyDescent="0.25">
      <c r="A15" s="610" t="s">
        <v>102</v>
      </c>
      <c r="B15" s="610" t="s">
        <v>133</v>
      </c>
      <c r="C15" s="610" t="s">
        <v>464</v>
      </c>
      <c r="D15" s="610"/>
      <c r="E15" s="610" t="s">
        <v>104</v>
      </c>
    </row>
    <row r="16" spans="1:6" ht="27" customHeight="1" x14ac:dyDescent="0.25">
      <c r="A16" s="610"/>
      <c r="B16" s="610"/>
      <c r="C16" s="610" t="s">
        <v>179</v>
      </c>
      <c r="D16" s="610"/>
      <c r="E16" s="610"/>
    </row>
    <row r="17" spans="1:22" ht="28.5" customHeight="1" x14ac:dyDescent="0.25">
      <c r="A17" s="610"/>
      <c r="B17" s="610"/>
      <c r="C17" s="81" t="s">
        <v>134</v>
      </c>
      <c r="D17" s="81" t="s">
        <v>135</v>
      </c>
      <c r="E17" s="610"/>
    </row>
    <row r="18" spans="1:22" s="222" customFormat="1" ht="27" customHeight="1" x14ac:dyDescent="0.25">
      <c r="A18" s="266">
        <v>1</v>
      </c>
      <c r="B18" s="267" t="s">
        <v>136</v>
      </c>
      <c r="C18" s="542">
        <v>1330.13348</v>
      </c>
      <c r="D18" s="542">
        <v>1838.1255495409036</v>
      </c>
      <c r="E18" s="266"/>
      <c r="F18" s="259"/>
      <c r="G18" s="228"/>
      <c r="H18" s="228"/>
      <c r="I18" s="228"/>
      <c r="J18" s="228"/>
      <c r="K18" s="228"/>
      <c r="L18" s="228"/>
      <c r="M18" s="228"/>
      <c r="N18" s="228"/>
      <c r="O18" s="228"/>
      <c r="P18" s="228"/>
      <c r="Q18" s="228"/>
      <c r="R18" s="228"/>
      <c r="S18" s="228"/>
      <c r="T18" s="228"/>
      <c r="U18" s="228"/>
      <c r="V18" s="228"/>
    </row>
    <row r="19" spans="1:22" x14ac:dyDescent="0.25">
      <c r="A19" s="60" t="s">
        <v>15</v>
      </c>
      <c r="B19" s="50" t="s">
        <v>137</v>
      </c>
      <c r="C19" s="543">
        <v>40.253</v>
      </c>
      <c r="D19" s="543">
        <v>196.44846493334961</v>
      </c>
      <c r="E19" s="40"/>
      <c r="G19" s="227"/>
      <c r="H19" s="227"/>
      <c r="I19" s="227"/>
      <c r="J19" s="227"/>
      <c r="K19" s="227"/>
      <c r="L19" s="227"/>
      <c r="M19" s="227"/>
      <c r="N19" s="227"/>
      <c r="O19" s="227"/>
      <c r="P19" s="227"/>
      <c r="Q19" s="227"/>
      <c r="R19" s="227"/>
      <c r="S19" s="227"/>
      <c r="T19" s="227"/>
      <c r="U19" s="227"/>
      <c r="V19" s="227"/>
    </row>
    <row r="20" spans="1:22" ht="19.5" customHeight="1" x14ac:dyDescent="0.25">
      <c r="A20" s="60" t="s">
        <v>138</v>
      </c>
      <c r="B20" s="306" t="s">
        <v>139</v>
      </c>
      <c r="C20" s="543">
        <v>0</v>
      </c>
      <c r="D20" s="543">
        <v>0</v>
      </c>
      <c r="E20" s="40"/>
      <c r="G20" s="227"/>
      <c r="H20" s="227"/>
      <c r="I20" s="227"/>
      <c r="J20" s="227"/>
      <c r="K20" s="227"/>
      <c r="L20" s="227"/>
      <c r="M20" s="227"/>
      <c r="N20" s="227"/>
      <c r="O20" s="227"/>
      <c r="P20" s="227"/>
      <c r="Q20" s="227"/>
      <c r="R20" s="227"/>
      <c r="S20" s="227"/>
      <c r="T20" s="227"/>
      <c r="U20" s="227"/>
      <c r="V20" s="227"/>
    </row>
    <row r="21" spans="1:22" x14ac:dyDescent="0.25">
      <c r="A21" s="60" t="s">
        <v>140</v>
      </c>
      <c r="B21" s="306" t="s">
        <v>141</v>
      </c>
      <c r="C21" s="543">
        <v>0</v>
      </c>
      <c r="D21" s="543">
        <v>0</v>
      </c>
      <c r="E21" s="40"/>
      <c r="G21" s="227"/>
      <c r="H21" s="227"/>
      <c r="I21" s="227"/>
      <c r="J21" s="227"/>
      <c r="K21" s="227"/>
      <c r="L21" s="227"/>
      <c r="M21" s="227"/>
      <c r="N21" s="227"/>
      <c r="O21" s="227"/>
      <c r="P21" s="227"/>
      <c r="Q21" s="227"/>
      <c r="R21" s="227"/>
      <c r="S21" s="227"/>
      <c r="T21" s="227"/>
      <c r="U21" s="227"/>
      <c r="V21" s="227"/>
    </row>
    <row r="22" spans="1:22" ht="21.75" customHeight="1" x14ac:dyDescent="0.25">
      <c r="A22" s="60" t="s">
        <v>142</v>
      </c>
      <c r="B22" s="306" t="s">
        <v>143</v>
      </c>
      <c r="C22" s="543">
        <v>40.253</v>
      </c>
      <c r="D22" s="543">
        <v>196.44846493334961</v>
      </c>
      <c r="E22" s="223"/>
      <c r="G22" s="227"/>
      <c r="H22" s="227"/>
      <c r="I22" s="227"/>
      <c r="J22" s="227"/>
      <c r="K22" s="227"/>
      <c r="L22" s="227"/>
      <c r="M22" s="227"/>
      <c r="N22" s="227"/>
      <c r="O22" s="227"/>
      <c r="P22" s="227"/>
      <c r="Q22" s="227"/>
      <c r="R22" s="227"/>
      <c r="S22" s="227"/>
      <c r="T22" s="227"/>
      <c r="U22" s="227"/>
      <c r="V22" s="227"/>
    </row>
    <row r="23" spans="1:22" ht="19.5" customHeight="1" x14ac:dyDescent="0.25">
      <c r="A23" s="60" t="s">
        <v>144</v>
      </c>
      <c r="B23" s="306" t="s">
        <v>145</v>
      </c>
      <c r="C23" s="543">
        <v>0</v>
      </c>
      <c r="D23" s="543">
        <v>0</v>
      </c>
      <c r="E23" s="40"/>
      <c r="G23" s="227"/>
      <c r="H23" s="227"/>
      <c r="I23" s="227"/>
      <c r="J23" s="227"/>
      <c r="K23" s="227"/>
      <c r="L23" s="227"/>
      <c r="M23" s="227"/>
      <c r="N23" s="227"/>
      <c r="O23" s="227"/>
      <c r="P23" s="227"/>
      <c r="Q23" s="227"/>
      <c r="R23" s="227"/>
      <c r="S23" s="227"/>
      <c r="T23" s="227"/>
      <c r="U23" s="227"/>
      <c r="V23" s="227"/>
    </row>
    <row r="24" spans="1:22" ht="31.5" x14ac:dyDescent="0.25">
      <c r="A24" s="60" t="s">
        <v>146</v>
      </c>
      <c r="B24" s="306" t="s">
        <v>147</v>
      </c>
      <c r="C24" s="543">
        <v>40.253</v>
      </c>
      <c r="D24" s="543">
        <v>196.44846493334961</v>
      </c>
      <c r="E24" s="40"/>
      <c r="G24" s="227"/>
      <c r="H24" s="227"/>
      <c r="I24" s="227"/>
      <c r="J24" s="227"/>
      <c r="K24" s="227"/>
      <c r="L24" s="227"/>
      <c r="M24" s="227"/>
      <c r="N24" s="227"/>
      <c r="O24" s="227"/>
      <c r="P24" s="227"/>
      <c r="Q24" s="227"/>
      <c r="R24" s="227"/>
      <c r="S24" s="227"/>
      <c r="T24" s="227"/>
      <c r="U24" s="227"/>
      <c r="V24" s="227"/>
    </row>
    <row r="25" spans="1:22" x14ac:dyDescent="0.25">
      <c r="A25" s="60" t="s">
        <v>148</v>
      </c>
      <c r="B25" s="306" t="s">
        <v>149</v>
      </c>
      <c r="C25" s="543">
        <v>0</v>
      </c>
      <c r="D25" s="543">
        <v>0</v>
      </c>
      <c r="E25" s="40"/>
      <c r="F25" s="273"/>
      <c r="G25" s="227"/>
      <c r="H25" s="227"/>
      <c r="I25" s="227"/>
      <c r="J25" s="227"/>
      <c r="K25" s="227"/>
      <c r="L25" s="227"/>
      <c r="M25" s="227"/>
      <c r="N25" s="227"/>
      <c r="O25" s="227"/>
      <c r="P25" s="227"/>
      <c r="Q25" s="227"/>
      <c r="R25" s="227"/>
      <c r="S25" s="227"/>
      <c r="T25" s="227"/>
      <c r="U25" s="227"/>
      <c r="V25" s="227"/>
    </row>
    <row r="26" spans="1:22" s="222" customFormat="1" ht="25.5" customHeight="1" x14ac:dyDescent="0.25">
      <c r="A26" s="270" t="s">
        <v>17</v>
      </c>
      <c r="B26" s="124" t="s">
        <v>150</v>
      </c>
      <c r="C26" s="543">
        <v>1289.88048</v>
      </c>
      <c r="D26" s="543">
        <v>1641.6770846075542</v>
      </c>
      <c r="E26" s="221"/>
      <c r="F26" s="274"/>
      <c r="G26" s="228"/>
      <c r="H26" s="228"/>
      <c r="I26" s="228"/>
      <c r="J26" s="228"/>
      <c r="K26" s="228"/>
      <c r="L26" s="228"/>
      <c r="M26" s="228"/>
      <c r="N26" s="228"/>
      <c r="O26" s="228"/>
      <c r="P26" s="228"/>
      <c r="Q26" s="228"/>
      <c r="R26" s="228"/>
      <c r="S26" s="228"/>
      <c r="T26" s="228"/>
      <c r="U26" s="228"/>
      <c r="V26" s="228"/>
    </row>
    <row r="27" spans="1:22" x14ac:dyDescent="0.25">
      <c r="A27" s="60" t="s">
        <v>151</v>
      </c>
      <c r="B27" s="306" t="s">
        <v>152</v>
      </c>
      <c r="C27" s="543">
        <v>1061.5640000000001</v>
      </c>
      <c r="D27" s="543">
        <v>1444.0932793575541</v>
      </c>
      <c r="E27" s="40"/>
      <c r="F27" s="275"/>
      <c r="G27" s="227"/>
      <c r="H27" s="227"/>
      <c r="I27" s="227"/>
      <c r="J27" s="227"/>
      <c r="K27" s="227"/>
      <c r="L27" s="227"/>
      <c r="M27" s="227"/>
      <c r="N27" s="227"/>
      <c r="O27" s="227"/>
      <c r="P27" s="227"/>
      <c r="Q27" s="227"/>
      <c r="R27" s="227"/>
      <c r="S27" s="227"/>
      <c r="T27" s="227"/>
      <c r="U27" s="227"/>
      <c r="V27" s="227"/>
    </row>
    <row r="28" spans="1:22" x14ac:dyDescent="0.25">
      <c r="A28" s="60" t="s">
        <v>153</v>
      </c>
      <c r="B28" s="306" t="s">
        <v>154</v>
      </c>
      <c r="C28" s="543">
        <v>0</v>
      </c>
      <c r="D28" s="543">
        <v>0</v>
      </c>
      <c r="E28" s="40"/>
      <c r="F28" s="273"/>
      <c r="G28" s="227"/>
      <c r="H28" s="227"/>
      <c r="I28" s="227"/>
      <c r="J28" s="227"/>
      <c r="K28" s="227"/>
      <c r="L28" s="227"/>
      <c r="M28" s="227"/>
      <c r="N28" s="227"/>
      <c r="O28" s="227"/>
      <c r="P28" s="227"/>
      <c r="Q28" s="227"/>
      <c r="R28" s="227"/>
      <c r="S28" s="227"/>
      <c r="T28" s="227"/>
      <c r="U28" s="227"/>
      <c r="V28" s="227"/>
    </row>
    <row r="29" spans="1:22" ht="31.5" x14ac:dyDescent="0.25">
      <c r="A29" s="60" t="s">
        <v>155</v>
      </c>
      <c r="B29" s="306" t="s">
        <v>156</v>
      </c>
      <c r="C29" s="543">
        <v>0</v>
      </c>
      <c r="D29" s="543">
        <v>0</v>
      </c>
      <c r="E29" s="40"/>
      <c r="G29" s="227"/>
      <c r="H29" s="227"/>
      <c r="I29" s="227"/>
      <c r="J29" s="227"/>
      <c r="K29" s="227"/>
      <c r="L29" s="227"/>
      <c r="M29" s="227"/>
      <c r="N29" s="227"/>
      <c r="O29" s="227"/>
      <c r="P29" s="227"/>
      <c r="Q29" s="227"/>
      <c r="R29" s="227"/>
      <c r="S29" s="227"/>
      <c r="T29" s="227"/>
      <c r="U29" s="227"/>
      <c r="V29" s="227"/>
    </row>
    <row r="30" spans="1:22" x14ac:dyDescent="0.25">
      <c r="A30" s="60" t="s">
        <v>25</v>
      </c>
      <c r="B30" s="50" t="s">
        <v>157</v>
      </c>
      <c r="C30" s="543">
        <v>228.31647999999998</v>
      </c>
      <c r="D30" s="543">
        <v>197.58380525000001</v>
      </c>
      <c r="E30" s="40"/>
      <c r="G30" s="227"/>
      <c r="H30" s="227"/>
      <c r="I30" s="227"/>
      <c r="J30" s="227"/>
      <c r="K30" s="227"/>
      <c r="L30" s="227"/>
      <c r="M30" s="227"/>
      <c r="N30" s="227"/>
      <c r="O30" s="227"/>
      <c r="P30" s="227"/>
      <c r="Q30" s="227"/>
      <c r="R30" s="227"/>
      <c r="S30" s="227"/>
      <c r="T30" s="227"/>
      <c r="U30" s="227"/>
      <c r="V30" s="227"/>
    </row>
    <row r="31" spans="1:22" x14ac:dyDescent="0.25">
      <c r="A31" s="60" t="s">
        <v>115</v>
      </c>
      <c r="B31" s="50" t="s">
        <v>158</v>
      </c>
      <c r="C31" s="543">
        <v>0</v>
      </c>
      <c r="D31" s="543">
        <v>0</v>
      </c>
      <c r="E31" s="223"/>
      <c r="G31" s="227"/>
      <c r="H31" s="227"/>
      <c r="I31" s="227"/>
      <c r="J31" s="227"/>
      <c r="K31" s="227"/>
      <c r="L31" s="227"/>
      <c r="M31" s="227"/>
      <c r="N31" s="227"/>
      <c r="O31" s="227"/>
      <c r="P31" s="227"/>
      <c r="Q31" s="227"/>
      <c r="R31" s="227"/>
      <c r="S31" s="227"/>
      <c r="T31" s="227"/>
      <c r="U31" s="227"/>
      <c r="V31" s="227"/>
    </row>
    <row r="32" spans="1:22" x14ac:dyDescent="0.25">
      <c r="A32" s="60" t="s">
        <v>159</v>
      </c>
      <c r="B32" s="50" t="s">
        <v>160</v>
      </c>
      <c r="C32" s="543">
        <v>0</v>
      </c>
      <c r="D32" s="543">
        <v>0</v>
      </c>
      <c r="E32" s="40"/>
      <c r="G32" s="227"/>
      <c r="H32" s="227"/>
      <c r="I32" s="227"/>
      <c r="J32" s="227"/>
      <c r="K32" s="227"/>
      <c r="L32" s="227"/>
      <c r="M32" s="227"/>
      <c r="N32" s="227"/>
      <c r="O32" s="227"/>
      <c r="P32" s="227"/>
      <c r="Q32" s="227"/>
      <c r="R32" s="227"/>
      <c r="S32" s="227"/>
      <c r="T32" s="227"/>
      <c r="U32" s="227"/>
      <c r="V32" s="227"/>
    </row>
    <row r="33" spans="1:22" x14ac:dyDescent="0.25">
      <c r="A33" s="265" t="s">
        <v>425</v>
      </c>
      <c r="B33" s="50" t="s">
        <v>361</v>
      </c>
      <c r="C33" s="543">
        <v>0</v>
      </c>
      <c r="D33" s="543">
        <v>0</v>
      </c>
      <c r="E33" s="40"/>
      <c r="G33" s="227"/>
      <c r="H33" s="227"/>
      <c r="I33" s="227"/>
      <c r="J33" s="227"/>
      <c r="K33" s="227"/>
      <c r="L33" s="227"/>
      <c r="M33" s="227"/>
      <c r="N33" s="227"/>
      <c r="O33" s="227"/>
      <c r="P33" s="227"/>
      <c r="Q33" s="227"/>
      <c r="R33" s="227"/>
      <c r="S33" s="227"/>
      <c r="T33" s="227"/>
      <c r="U33" s="227"/>
      <c r="V33" s="227"/>
    </row>
    <row r="34" spans="1:22" ht="31.5" x14ac:dyDescent="0.25">
      <c r="A34" s="60" t="s">
        <v>161</v>
      </c>
      <c r="B34" s="50" t="s">
        <v>362</v>
      </c>
      <c r="C34" s="543">
        <v>0</v>
      </c>
      <c r="D34" s="543">
        <v>0</v>
      </c>
      <c r="E34" s="40"/>
      <c r="G34" s="227"/>
      <c r="H34" s="227"/>
      <c r="I34" s="227"/>
      <c r="J34" s="227"/>
      <c r="K34" s="227"/>
      <c r="L34" s="227"/>
      <c r="M34" s="227"/>
      <c r="N34" s="227"/>
      <c r="O34" s="227"/>
      <c r="P34" s="227"/>
      <c r="Q34" s="227"/>
      <c r="R34" s="227"/>
      <c r="S34" s="227"/>
      <c r="T34" s="227"/>
      <c r="U34" s="227"/>
      <c r="V34" s="227"/>
    </row>
    <row r="35" spans="1:22" s="222" customFormat="1" ht="27" customHeight="1" x14ac:dyDescent="0.25">
      <c r="A35" s="268" t="s">
        <v>27</v>
      </c>
      <c r="B35" s="267" t="s">
        <v>162</v>
      </c>
      <c r="C35" s="542">
        <v>187.14749</v>
      </c>
      <c r="D35" s="542">
        <v>179.351</v>
      </c>
      <c r="E35" s="269"/>
      <c r="F35" s="261"/>
      <c r="G35" s="228"/>
      <c r="H35" s="228"/>
      <c r="I35" s="228"/>
      <c r="J35" s="228"/>
      <c r="K35" s="228"/>
      <c r="L35" s="228"/>
      <c r="M35" s="228"/>
      <c r="N35" s="228"/>
      <c r="O35" s="228"/>
      <c r="P35" s="228"/>
      <c r="Q35" s="228"/>
      <c r="R35" s="228"/>
      <c r="S35" s="228"/>
      <c r="T35" s="228"/>
      <c r="U35" s="228"/>
      <c r="V35" s="228"/>
    </row>
    <row r="36" spans="1:22" x14ac:dyDescent="0.25">
      <c r="A36" s="60" t="s">
        <v>50</v>
      </c>
      <c r="B36" s="50" t="s">
        <v>163</v>
      </c>
      <c r="C36" s="543">
        <v>187.14749</v>
      </c>
      <c r="D36" s="543">
        <v>179.351</v>
      </c>
      <c r="E36" s="40"/>
      <c r="F36" s="260"/>
      <c r="G36" s="227"/>
      <c r="H36" s="227"/>
      <c r="I36" s="227"/>
      <c r="J36" s="227"/>
      <c r="K36" s="227"/>
      <c r="L36" s="227"/>
      <c r="M36" s="227"/>
      <c r="N36" s="227"/>
      <c r="O36" s="227"/>
      <c r="P36" s="227"/>
      <c r="Q36" s="227"/>
      <c r="R36" s="227"/>
      <c r="S36" s="227"/>
      <c r="T36" s="227"/>
      <c r="U36" s="227"/>
      <c r="V36" s="227"/>
    </row>
    <row r="37" spans="1:22" ht="21.75" customHeight="1" x14ac:dyDescent="0.25">
      <c r="A37" s="60" t="s">
        <v>117</v>
      </c>
      <c r="B37" s="50" t="s">
        <v>164</v>
      </c>
      <c r="C37" s="543">
        <v>0</v>
      </c>
      <c r="D37" s="543">
        <v>0</v>
      </c>
      <c r="E37" s="86"/>
      <c r="G37" s="227"/>
      <c r="H37" s="227"/>
      <c r="I37" s="227"/>
      <c r="J37" s="227"/>
      <c r="K37" s="227"/>
      <c r="L37" s="227"/>
      <c r="M37" s="227"/>
      <c r="N37" s="227"/>
      <c r="O37" s="227"/>
      <c r="P37" s="227"/>
      <c r="Q37" s="227"/>
      <c r="R37" s="227"/>
      <c r="S37" s="227"/>
      <c r="T37" s="227"/>
      <c r="U37" s="227"/>
      <c r="V37" s="227"/>
    </row>
    <row r="38" spans="1:22" x14ac:dyDescent="0.25">
      <c r="A38" s="61" t="s">
        <v>118</v>
      </c>
      <c r="B38" s="50" t="s">
        <v>165</v>
      </c>
      <c r="C38" s="543">
        <v>0</v>
      </c>
      <c r="D38" s="543">
        <v>0</v>
      </c>
      <c r="E38" s="86"/>
      <c r="G38" s="227"/>
      <c r="H38" s="227"/>
      <c r="I38" s="227"/>
      <c r="J38" s="227"/>
      <c r="K38" s="227"/>
      <c r="L38" s="227"/>
      <c r="M38" s="227"/>
      <c r="N38" s="227"/>
      <c r="O38" s="227"/>
      <c r="P38" s="227"/>
      <c r="Q38" s="227"/>
      <c r="R38" s="227"/>
      <c r="S38" s="227"/>
      <c r="T38" s="227"/>
      <c r="U38" s="227"/>
      <c r="V38" s="227"/>
    </row>
    <row r="39" spans="1:22" x14ac:dyDescent="0.25">
      <c r="A39" s="61" t="s">
        <v>119</v>
      </c>
      <c r="B39" s="50" t="s">
        <v>166</v>
      </c>
      <c r="C39" s="543">
        <v>0</v>
      </c>
      <c r="D39" s="543">
        <v>0</v>
      </c>
      <c r="E39" s="86"/>
      <c r="G39" s="227"/>
      <c r="H39" s="227"/>
      <c r="I39" s="227"/>
      <c r="J39" s="227"/>
      <c r="K39" s="227"/>
      <c r="L39" s="227"/>
      <c r="M39" s="227"/>
      <c r="N39" s="227"/>
      <c r="O39" s="227"/>
      <c r="P39" s="227"/>
      <c r="Q39" s="227"/>
      <c r="R39" s="227"/>
      <c r="S39" s="227"/>
      <c r="T39" s="227"/>
      <c r="U39" s="227"/>
      <c r="V39" s="227"/>
    </row>
    <row r="40" spans="1:22" x14ac:dyDescent="0.25">
      <c r="A40" s="60" t="s">
        <v>120</v>
      </c>
      <c r="B40" s="50" t="s">
        <v>167</v>
      </c>
      <c r="C40" s="543">
        <v>0</v>
      </c>
      <c r="D40" s="543">
        <v>0</v>
      </c>
      <c r="E40" s="86"/>
      <c r="G40" s="227"/>
      <c r="H40" s="227"/>
      <c r="I40" s="227"/>
      <c r="J40" s="227"/>
      <c r="K40" s="227"/>
      <c r="L40" s="227"/>
      <c r="M40" s="227"/>
      <c r="N40" s="227"/>
      <c r="O40" s="227"/>
      <c r="P40" s="227"/>
      <c r="Q40" s="227"/>
      <c r="R40" s="227"/>
      <c r="S40" s="227"/>
      <c r="T40" s="227"/>
      <c r="U40" s="227"/>
      <c r="V40" s="227"/>
    </row>
    <row r="41" spans="1:22" x14ac:dyDescent="0.25">
      <c r="A41" s="60" t="s">
        <v>121</v>
      </c>
      <c r="B41" s="50" t="s">
        <v>168</v>
      </c>
      <c r="C41" s="543">
        <v>0</v>
      </c>
      <c r="D41" s="543">
        <v>0</v>
      </c>
      <c r="E41" s="86"/>
      <c r="G41" s="227"/>
      <c r="H41" s="227"/>
      <c r="I41" s="227"/>
      <c r="J41" s="227"/>
      <c r="K41" s="227"/>
      <c r="L41" s="227"/>
      <c r="M41" s="227"/>
      <c r="N41" s="227"/>
      <c r="O41" s="227"/>
      <c r="P41" s="227"/>
      <c r="Q41" s="227"/>
      <c r="R41" s="227"/>
      <c r="S41" s="227"/>
      <c r="T41" s="227"/>
      <c r="U41" s="227"/>
      <c r="V41" s="227"/>
    </row>
    <row r="42" spans="1:22" ht="31.5" x14ac:dyDescent="0.25">
      <c r="A42" s="60" t="s">
        <v>122</v>
      </c>
      <c r="B42" s="50" t="s">
        <v>363</v>
      </c>
      <c r="C42" s="543">
        <v>0</v>
      </c>
      <c r="D42" s="543">
        <v>0</v>
      </c>
      <c r="E42" s="86"/>
      <c r="F42" s="262"/>
      <c r="G42" s="227"/>
      <c r="H42" s="227"/>
      <c r="I42" s="227"/>
      <c r="J42" s="227"/>
      <c r="K42" s="227"/>
      <c r="L42" s="227"/>
      <c r="M42" s="227"/>
      <c r="N42" s="227"/>
      <c r="O42" s="227"/>
      <c r="P42" s="227"/>
      <c r="Q42" s="227"/>
      <c r="R42" s="227"/>
      <c r="S42" s="227"/>
      <c r="T42" s="227"/>
      <c r="U42" s="227"/>
      <c r="V42" s="227"/>
    </row>
    <row r="43" spans="1:22" s="224" customFormat="1" x14ac:dyDescent="0.25">
      <c r="A43" s="271"/>
      <c r="B43" s="267" t="s">
        <v>169</v>
      </c>
      <c r="C43" s="542">
        <v>1517.28097</v>
      </c>
      <c r="D43" s="542">
        <v>2017.4765495409038</v>
      </c>
      <c r="E43" s="272"/>
      <c r="F43" s="256"/>
      <c r="G43" s="229"/>
      <c r="H43" s="229"/>
      <c r="I43" s="229"/>
      <c r="J43" s="229"/>
      <c r="K43" s="229"/>
      <c r="L43" s="229"/>
      <c r="M43" s="229"/>
      <c r="N43" s="229"/>
      <c r="O43" s="229"/>
      <c r="P43" s="229"/>
      <c r="Q43" s="229"/>
      <c r="R43" s="229"/>
      <c r="S43" s="229"/>
      <c r="T43" s="229"/>
      <c r="U43" s="229"/>
      <c r="V43" s="229"/>
    </row>
    <row r="44" spans="1:22" s="110" customFormat="1" ht="16.5" x14ac:dyDescent="0.25">
      <c r="A44" s="276" t="s">
        <v>170</v>
      </c>
      <c r="C44" s="277"/>
      <c r="D44" s="277"/>
      <c r="F44" s="278"/>
      <c r="G44" s="279"/>
      <c r="H44" s="279"/>
      <c r="I44" s="279"/>
      <c r="J44" s="279"/>
      <c r="K44" s="279"/>
      <c r="L44" s="279"/>
      <c r="M44" s="279"/>
      <c r="N44" s="279"/>
      <c r="O44" s="279"/>
      <c r="P44" s="279"/>
      <c r="Q44" s="279"/>
      <c r="R44" s="279"/>
      <c r="S44" s="279"/>
      <c r="T44" s="279"/>
      <c r="U44" s="279"/>
      <c r="V44" s="279"/>
    </row>
    <row r="45" spans="1:22" s="110" customFormat="1" ht="16.5" x14ac:dyDescent="0.25">
      <c r="A45" s="276" t="s">
        <v>171</v>
      </c>
      <c r="C45" s="351"/>
      <c r="D45" s="351"/>
      <c r="E45" s="105"/>
      <c r="F45" s="278"/>
    </row>
    <row r="46" spans="1:22" x14ac:dyDescent="0.25">
      <c r="C46" s="352"/>
      <c r="D46" s="352"/>
      <c r="E46" s="36"/>
    </row>
    <row r="48" spans="1:22" x14ac:dyDescent="0.25">
      <c r="C48" s="264"/>
      <c r="D48" s="264"/>
    </row>
    <row r="49" spans="3:4" x14ac:dyDescent="0.25">
      <c r="C49" s="264"/>
      <c r="D49" s="264"/>
    </row>
    <row r="50" spans="3:4" x14ac:dyDescent="0.25">
      <c r="C50" s="264"/>
      <c r="D50" s="264"/>
    </row>
    <row r="51" spans="3:4" x14ac:dyDescent="0.25">
      <c r="C51" s="264"/>
      <c r="D51" s="264"/>
    </row>
    <row r="52" spans="3:4" x14ac:dyDescent="0.25">
      <c r="C52" s="264"/>
      <c r="D52" s="264"/>
    </row>
    <row r="53" spans="3:4" x14ac:dyDescent="0.25">
      <c r="C53" s="264"/>
      <c r="D53" s="264"/>
    </row>
    <row r="54" spans="3:4" x14ac:dyDescent="0.25">
      <c r="C54" s="264"/>
      <c r="D54" s="264"/>
    </row>
    <row r="55" spans="3:4" x14ac:dyDescent="0.25">
      <c r="C55" s="264"/>
      <c r="D55" s="264"/>
    </row>
    <row r="56" spans="3:4" x14ac:dyDescent="0.25">
      <c r="C56" s="264"/>
      <c r="D56" s="264"/>
    </row>
  </sheetData>
  <mergeCells count="6">
    <mergeCell ref="A6:E6"/>
    <mergeCell ref="A15:A17"/>
    <mergeCell ref="B15:B17"/>
    <mergeCell ref="C15:D15"/>
    <mergeCell ref="E15:E17"/>
    <mergeCell ref="C16:D16"/>
  </mergeCells>
  <printOptions horizontalCentered="1"/>
  <pageMargins left="0.15748031496062992" right="0.19685039370078741" top="0.39370078740157483" bottom="0.47244094488188981" header="0.31496062992125984" footer="0.31496062992125984"/>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N198"/>
  <sheetViews>
    <sheetView view="pageBreakPreview" zoomScale="60" zoomScaleNormal="70" workbookViewId="0">
      <pane xSplit="3" ySplit="24" topLeftCell="D183" activePane="bottomRight" state="frozen"/>
      <selection pane="topRight" activeCell="D1" sqref="D1"/>
      <selection pane="bottomLeft" activeCell="A25" sqref="A25"/>
      <selection pane="bottomRight" activeCell="J196" sqref="J196"/>
    </sheetView>
  </sheetViews>
  <sheetFormatPr defaultColWidth="9" defaultRowHeight="15.75" x14ac:dyDescent="0.25"/>
  <cols>
    <col min="1" max="1" width="7.25" style="38" customWidth="1"/>
    <col min="2" max="2" width="63.375" style="282" customWidth="1"/>
    <col min="3" max="3" width="11.375" style="38" customWidth="1"/>
    <col min="4" max="4" width="9.625" style="38" customWidth="1"/>
    <col min="5" max="5" width="10.5" style="38" customWidth="1"/>
    <col min="6" max="6" width="8.875" style="38" customWidth="1"/>
    <col min="7" max="7" width="10" style="38" customWidth="1"/>
    <col min="8" max="8" width="9.25" style="38" customWidth="1"/>
    <col min="9" max="9" width="9.125" style="38" customWidth="1"/>
    <col min="10" max="10" width="7.25" style="38" customWidth="1"/>
    <col min="11" max="11" width="8.125" style="38" customWidth="1"/>
    <col min="12" max="12" width="15.625" style="38" customWidth="1"/>
    <col min="13" max="16384" width="9" style="38"/>
  </cols>
  <sheetData>
    <row r="1" spans="1:14" s="41" customFormat="1" x14ac:dyDescent="0.25">
      <c r="B1" s="281"/>
      <c r="K1" s="380" t="s">
        <v>172</v>
      </c>
    </row>
    <row r="2" spans="1:14" s="41" customFormat="1" ht="20.25" x14ac:dyDescent="0.3">
      <c r="B2" s="374"/>
      <c r="K2" s="42" t="s">
        <v>1</v>
      </c>
    </row>
    <row r="3" spans="1:14" s="41" customFormat="1" x14ac:dyDescent="0.25">
      <c r="B3" s="281"/>
      <c r="K3" s="42" t="s">
        <v>2</v>
      </c>
    </row>
    <row r="4" spans="1:14" s="41" customFormat="1" x14ac:dyDescent="0.25">
      <c r="B4" s="281"/>
    </row>
    <row r="5" spans="1:14" s="41" customFormat="1" x14ac:dyDescent="0.25">
      <c r="B5" s="281"/>
      <c r="K5" s="160" t="s">
        <v>5</v>
      </c>
    </row>
    <row r="6" spans="1:14" s="41" customFormat="1" ht="18.75" x14ac:dyDescent="0.3">
      <c r="A6" s="613" t="s">
        <v>206</v>
      </c>
      <c r="B6" s="613"/>
      <c r="C6" s="613"/>
      <c r="D6" s="613"/>
      <c r="E6" s="613"/>
      <c r="F6" s="613"/>
      <c r="G6" s="613"/>
      <c r="H6" s="613"/>
      <c r="I6" s="613"/>
      <c r="J6" s="85"/>
      <c r="K6" s="42" t="s">
        <v>462</v>
      </c>
    </row>
    <row r="7" spans="1:14" s="41" customFormat="1" ht="18.75" customHeight="1" x14ac:dyDescent="0.25">
      <c r="B7" s="281"/>
      <c r="K7" s="42" t="s">
        <v>794</v>
      </c>
    </row>
    <row r="8" spans="1:14" s="41" customFormat="1" ht="18.75" customHeight="1" x14ac:dyDescent="0.3">
      <c r="A8" s="104"/>
      <c r="B8" s="281"/>
      <c r="K8" s="100" t="s">
        <v>456</v>
      </c>
    </row>
    <row r="9" spans="1:14" s="41" customFormat="1" ht="20.25" customHeight="1" x14ac:dyDescent="0.25">
      <c r="B9" s="281"/>
      <c r="K9" s="42" t="s">
        <v>382</v>
      </c>
    </row>
    <row r="10" spans="1:14" s="243" customFormat="1" x14ac:dyDescent="0.25">
      <c r="A10" s="53"/>
      <c r="B10" s="53"/>
      <c r="C10" s="53"/>
      <c r="D10" s="115"/>
      <c r="E10" s="115"/>
      <c r="F10" s="115"/>
      <c r="G10" s="115"/>
      <c r="H10" s="115"/>
      <c r="I10" s="115"/>
      <c r="J10" s="115"/>
      <c r="K10" s="115"/>
    </row>
    <row r="11" spans="1:14" s="41" customFormat="1" ht="18.75" customHeight="1" x14ac:dyDescent="0.25">
      <c r="B11" s="281"/>
      <c r="K11" s="42"/>
    </row>
    <row r="12" spans="1:14" s="41" customFormat="1" ht="18" customHeight="1" x14ac:dyDescent="0.25">
      <c r="B12" s="281"/>
      <c r="D12" s="135"/>
      <c r="E12" s="135"/>
      <c r="F12" s="135"/>
      <c r="G12" s="135"/>
      <c r="H12" s="135"/>
      <c r="I12" s="135"/>
      <c r="J12" s="135"/>
      <c r="K12" s="135"/>
    </row>
    <row r="13" spans="1:14" s="41" customFormat="1" ht="20.25" customHeight="1" x14ac:dyDescent="0.25">
      <c r="B13" s="281"/>
      <c r="D13" s="87"/>
      <c r="E13" s="87"/>
      <c r="F13" s="87"/>
      <c r="G13" s="87"/>
      <c r="H13" s="87"/>
      <c r="I13" s="87"/>
      <c r="J13" s="87"/>
      <c r="K13" s="87"/>
    </row>
    <row r="14" spans="1:14" s="41" customFormat="1" ht="15.75" customHeight="1" x14ac:dyDescent="0.25">
      <c r="A14" s="612" t="s">
        <v>8</v>
      </c>
      <c r="B14" s="612" t="s">
        <v>173</v>
      </c>
      <c r="C14" s="614"/>
      <c r="D14" s="617" t="s">
        <v>174</v>
      </c>
      <c r="E14" s="617"/>
      <c r="F14" s="617"/>
      <c r="G14" s="617"/>
      <c r="H14" s="617" t="s">
        <v>175</v>
      </c>
      <c r="I14" s="617"/>
      <c r="J14" s="617"/>
      <c r="K14" s="617"/>
    </row>
    <row r="15" spans="1:14" s="41" customFormat="1" ht="15.75" customHeight="1" x14ac:dyDescent="0.25">
      <c r="A15" s="612"/>
      <c r="B15" s="612"/>
      <c r="C15" s="615"/>
      <c r="D15" s="617" t="s">
        <v>10</v>
      </c>
      <c r="E15" s="617"/>
      <c r="F15" s="617" t="s">
        <v>11</v>
      </c>
      <c r="G15" s="617"/>
      <c r="H15" s="617" t="s">
        <v>10</v>
      </c>
      <c r="I15" s="617"/>
      <c r="J15" s="617" t="s">
        <v>11</v>
      </c>
      <c r="K15" s="617"/>
      <c r="L15" s="611"/>
      <c r="M15" s="376"/>
      <c r="N15" s="376"/>
    </row>
    <row r="16" spans="1:14" s="41" customFormat="1" ht="15.75" customHeight="1" x14ac:dyDescent="0.25">
      <c r="A16" s="612"/>
      <c r="B16" s="612"/>
      <c r="C16" s="615"/>
      <c r="D16" s="612" t="s">
        <v>472</v>
      </c>
      <c r="E16" s="612"/>
      <c r="F16" s="612" t="s">
        <v>472</v>
      </c>
      <c r="G16" s="612"/>
      <c r="H16" s="612" t="s">
        <v>472</v>
      </c>
      <c r="I16" s="612"/>
      <c r="J16" s="612" t="s">
        <v>472</v>
      </c>
      <c r="K16" s="612"/>
      <c r="L16" s="611"/>
      <c r="M16" s="376"/>
      <c r="N16" s="376"/>
    </row>
    <row r="17" spans="1:14" s="41" customFormat="1" ht="15.6" customHeight="1" x14ac:dyDescent="0.25">
      <c r="A17" s="612"/>
      <c r="B17" s="612"/>
      <c r="C17" s="616"/>
      <c r="D17" s="340" t="s">
        <v>176</v>
      </c>
      <c r="E17" s="340" t="s">
        <v>177</v>
      </c>
      <c r="F17" s="340" t="s">
        <v>176</v>
      </c>
      <c r="G17" s="340" t="s">
        <v>177</v>
      </c>
      <c r="H17" s="340" t="s">
        <v>176</v>
      </c>
      <c r="I17" s="340" t="s">
        <v>177</v>
      </c>
      <c r="J17" s="340" t="s">
        <v>176</v>
      </c>
      <c r="K17" s="340" t="s">
        <v>177</v>
      </c>
      <c r="L17" s="611"/>
      <c r="M17" s="376"/>
      <c r="N17" s="376"/>
    </row>
    <row r="18" spans="1:14" x14ac:dyDescent="0.25">
      <c r="A18" s="44">
        <v>1</v>
      </c>
      <c r="B18" s="317">
        <v>2</v>
      </c>
      <c r="C18" s="45">
        <v>3</v>
      </c>
      <c r="D18" s="45">
        <v>12</v>
      </c>
      <c r="E18" s="44">
        <v>13</v>
      </c>
      <c r="F18" s="45">
        <v>22</v>
      </c>
      <c r="G18" s="45">
        <v>23</v>
      </c>
      <c r="H18" s="136">
        <v>32</v>
      </c>
      <c r="I18" s="136">
        <v>33</v>
      </c>
      <c r="J18" s="136">
        <v>42</v>
      </c>
      <c r="K18" s="136">
        <v>43</v>
      </c>
    </row>
    <row r="19" spans="1:14" s="242" customFormat="1" x14ac:dyDescent="0.25">
      <c r="A19" s="241">
        <v>0</v>
      </c>
      <c r="B19" s="112" t="s">
        <v>345</v>
      </c>
      <c r="C19" s="112" t="s">
        <v>383</v>
      </c>
      <c r="D19" s="544">
        <v>63.112000000000002</v>
      </c>
      <c r="E19" s="544">
        <v>167.63600000000002</v>
      </c>
      <c r="F19" s="544">
        <v>101.41899999999998</v>
      </c>
      <c r="G19" s="544">
        <v>385.37599999999998</v>
      </c>
      <c r="H19" s="545">
        <v>48.832000000000001</v>
      </c>
      <c r="I19" s="545">
        <v>66.692000000000007</v>
      </c>
      <c r="J19" s="545">
        <v>46.54</v>
      </c>
      <c r="K19" s="545">
        <v>51.358000000000004</v>
      </c>
    </row>
    <row r="20" spans="1:14" s="242" customFormat="1" x14ac:dyDescent="0.25">
      <c r="A20" s="241"/>
      <c r="B20" s="112" t="s">
        <v>444</v>
      </c>
      <c r="C20" s="112" t="s">
        <v>355</v>
      </c>
      <c r="D20" s="544">
        <v>9</v>
      </c>
      <c r="E20" s="544">
        <v>38</v>
      </c>
      <c r="F20" s="544">
        <v>16.563000000000002</v>
      </c>
      <c r="G20" s="544">
        <v>139.565</v>
      </c>
      <c r="H20" s="545">
        <v>0.4</v>
      </c>
      <c r="I20" s="545">
        <v>5</v>
      </c>
      <c r="J20" s="545">
        <v>0</v>
      </c>
      <c r="K20" s="545">
        <v>0</v>
      </c>
    </row>
    <row r="21" spans="1:14" s="242" customFormat="1" x14ac:dyDescent="0.25">
      <c r="A21" s="241"/>
      <c r="B21" s="112" t="s">
        <v>445</v>
      </c>
      <c r="C21" s="112" t="s">
        <v>356</v>
      </c>
      <c r="D21" s="544">
        <v>3.1920000000000002</v>
      </c>
      <c r="E21" s="544">
        <v>44.879999999999995</v>
      </c>
      <c r="F21" s="544">
        <v>3.6740000000000004</v>
      </c>
      <c r="G21" s="544">
        <v>45.108000000000004</v>
      </c>
      <c r="H21" s="545">
        <v>2.1419999999999999</v>
      </c>
      <c r="I21" s="545">
        <v>9.1009999999999991</v>
      </c>
      <c r="J21" s="545">
        <v>0</v>
      </c>
      <c r="K21" s="545">
        <v>0</v>
      </c>
    </row>
    <row r="22" spans="1:14" s="242" customFormat="1" x14ac:dyDescent="0.25">
      <c r="A22" s="241"/>
      <c r="B22" s="112" t="s">
        <v>446</v>
      </c>
      <c r="C22" s="112" t="s">
        <v>357</v>
      </c>
      <c r="D22" s="544">
        <v>0</v>
      </c>
      <c r="E22" s="544">
        <v>0</v>
      </c>
      <c r="F22" s="544">
        <v>0.90000000000000013</v>
      </c>
      <c r="G22" s="544">
        <v>17.526000000000003</v>
      </c>
      <c r="H22" s="545">
        <v>0</v>
      </c>
      <c r="I22" s="545">
        <v>0</v>
      </c>
      <c r="J22" s="545">
        <v>0</v>
      </c>
      <c r="K22" s="545">
        <v>0</v>
      </c>
    </row>
    <row r="23" spans="1:14" s="242" customFormat="1" x14ac:dyDescent="0.25">
      <c r="A23" s="241"/>
      <c r="B23" s="112" t="s">
        <v>447</v>
      </c>
      <c r="C23" s="112" t="s">
        <v>353</v>
      </c>
      <c r="D23" s="544">
        <v>50.919999999999995</v>
      </c>
      <c r="E23" s="544">
        <v>84.755999999999986</v>
      </c>
      <c r="F23" s="544">
        <v>80.281999999999982</v>
      </c>
      <c r="G23" s="544">
        <v>183.17700000000005</v>
      </c>
      <c r="H23" s="544">
        <v>46.289999999999992</v>
      </c>
      <c r="I23" s="544">
        <v>52.591000000000001</v>
      </c>
      <c r="J23" s="544">
        <v>46.54</v>
      </c>
      <c r="K23" s="544">
        <v>51.358000000000004</v>
      </c>
    </row>
    <row r="24" spans="1:14" s="242" customFormat="1" x14ac:dyDescent="0.25">
      <c r="A24" s="241"/>
      <c r="B24" s="112" t="s">
        <v>878</v>
      </c>
      <c r="C24" s="112" t="s">
        <v>879</v>
      </c>
      <c r="D24" s="544">
        <v>0</v>
      </c>
      <c r="E24" s="544">
        <v>0</v>
      </c>
      <c r="F24" s="544">
        <v>0</v>
      </c>
      <c r="G24" s="544">
        <v>0</v>
      </c>
      <c r="H24" s="544">
        <v>0</v>
      </c>
      <c r="I24" s="544">
        <v>0</v>
      </c>
      <c r="J24" s="544">
        <v>0</v>
      </c>
      <c r="K24" s="544">
        <v>0</v>
      </c>
    </row>
    <row r="25" spans="1:14" s="242" customFormat="1" x14ac:dyDescent="0.25">
      <c r="A25" s="241"/>
      <c r="B25" s="112" t="s">
        <v>448</v>
      </c>
      <c r="C25" s="112" t="s">
        <v>358</v>
      </c>
      <c r="D25" s="544">
        <v>0</v>
      </c>
      <c r="E25" s="544">
        <v>0</v>
      </c>
      <c r="F25" s="544">
        <v>0</v>
      </c>
      <c r="G25" s="544">
        <v>0</v>
      </c>
      <c r="H25" s="544">
        <v>0</v>
      </c>
      <c r="I25" s="544">
        <v>0</v>
      </c>
      <c r="J25" s="544">
        <v>0</v>
      </c>
      <c r="K25" s="544">
        <v>0</v>
      </c>
    </row>
    <row r="26" spans="1:14" ht="47.25" x14ac:dyDescent="0.25">
      <c r="A26" s="348">
        <v>0</v>
      </c>
      <c r="B26" s="548" t="s">
        <v>487</v>
      </c>
      <c r="C26" s="348" t="s">
        <v>356</v>
      </c>
      <c r="D26" s="546">
        <v>0</v>
      </c>
      <c r="E26" s="546">
        <v>2.27</v>
      </c>
      <c r="F26" s="546">
        <v>0</v>
      </c>
      <c r="G26" s="546">
        <v>3.3569999999999998</v>
      </c>
      <c r="H26" s="546">
        <v>0</v>
      </c>
      <c r="I26" s="546">
        <v>2.27</v>
      </c>
      <c r="J26" s="546">
        <v>0</v>
      </c>
      <c r="K26" s="546">
        <v>0</v>
      </c>
      <c r="L26" s="375"/>
    </row>
    <row r="27" spans="1:14" ht="31.5" x14ac:dyDescent="0.25">
      <c r="A27" s="348">
        <v>0</v>
      </c>
      <c r="B27" s="548" t="s">
        <v>884</v>
      </c>
      <c r="C27" s="348" t="s">
        <v>356</v>
      </c>
      <c r="D27" s="546">
        <v>0</v>
      </c>
      <c r="E27" s="546">
        <v>1.1000000000000001</v>
      </c>
      <c r="F27" s="546">
        <v>0</v>
      </c>
      <c r="G27" s="546">
        <v>0</v>
      </c>
      <c r="H27" s="546">
        <v>0</v>
      </c>
      <c r="I27" s="546">
        <v>1.1000000000000001</v>
      </c>
      <c r="J27" s="546">
        <v>0</v>
      </c>
      <c r="K27" s="546">
        <v>0</v>
      </c>
      <c r="L27" s="375"/>
    </row>
    <row r="28" spans="1:14" ht="31.5" x14ac:dyDescent="0.25">
      <c r="A28" s="348">
        <v>0</v>
      </c>
      <c r="B28" s="548" t="s">
        <v>457</v>
      </c>
      <c r="C28" s="348" t="s">
        <v>353</v>
      </c>
      <c r="D28" s="546">
        <v>0</v>
      </c>
      <c r="E28" s="546">
        <v>1.3</v>
      </c>
      <c r="F28" s="546">
        <v>0</v>
      </c>
      <c r="G28" s="546">
        <v>0</v>
      </c>
      <c r="H28" s="546">
        <v>0</v>
      </c>
      <c r="I28" s="546">
        <v>0</v>
      </c>
      <c r="J28" s="546">
        <v>0</v>
      </c>
      <c r="K28" s="546">
        <v>0</v>
      </c>
      <c r="L28" s="375"/>
    </row>
    <row r="29" spans="1:14" ht="47.25" x14ac:dyDescent="0.25">
      <c r="A29" s="348">
        <v>0</v>
      </c>
      <c r="B29" s="548" t="s">
        <v>491</v>
      </c>
      <c r="C29" s="348" t="s">
        <v>356</v>
      </c>
      <c r="D29" s="546">
        <v>0</v>
      </c>
      <c r="E29" s="546">
        <v>0</v>
      </c>
      <c r="F29" s="546">
        <v>0</v>
      </c>
      <c r="G29" s="546">
        <v>0.7</v>
      </c>
      <c r="H29" s="546">
        <v>0</v>
      </c>
      <c r="I29" s="546">
        <v>0</v>
      </c>
      <c r="J29" s="546">
        <v>0</v>
      </c>
      <c r="K29" s="546">
        <v>0</v>
      </c>
      <c r="L29" s="375"/>
    </row>
    <row r="30" spans="1:14" ht="31.5" x14ac:dyDescent="0.25">
      <c r="A30" s="348">
        <v>0</v>
      </c>
      <c r="B30" s="548" t="s">
        <v>562</v>
      </c>
      <c r="C30" s="348" t="s">
        <v>353</v>
      </c>
      <c r="D30" s="546">
        <v>0</v>
      </c>
      <c r="E30" s="546">
        <v>4.9770000000000003</v>
      </c>
      <c r="F30" s="546">
        <v>0</v>
      </c>
      <c r="G30" s="546">
        <v>4.9770000000000003</v>
      </c>
      <c r="H30" s="546">
        <v>0</v>
      </c>
      <c r="I30" s="546">
        <v>4.9770000000000003</v>
      </c>
      <c r="J30" s="546">
        <v>0</v>
      </c>
      <c r="K30" s="546">
        <v>0</v>
      </c>
      <c r="L30" s="375"/>
    </row>
    <row r="31" spans="1:14" ht="47.25" x14ac:dyDescent="0.25">
      <c r="A31" s="348">
        <v>0</v>
      </c>
      <c r="B31" s="548" t="s">
        <v>528</v>
      </c>
      <c r="C31" s="348" t="s">
        <v>353</v>
      </c>
      <c r="D31" s="546">
        <v>0</v>
      </c>
      <c r="E31" s="546">
        <v>0</v>
      </c>
      <c r="F31" s="546">
        <v>0</v>
      </c>
      <c r="G31" s="546">
        <v>0.1</v>
      </c>
      <c r="H31" s="546">
        <v>0</v>
      </c>
      <c r="I31" s="546">
        <v>0</v>
      </c>
      <c r="J31" s="546">
        <v>0</v>
      </c>
      <c r="K31" s="546">
        <v>0.1</v>
      </c>
      <c r="L31" s="375"/>
    </row>
    <row r="32" spans="1:14" ht="47.25" x14ac:dyDescent="0.25">
      <c r="A32" s="348">
        <v>0</v>
      </c>
      <c r="B32" s="548" t="s">
        <v>388</v>
      </c>
      <c r="C32" s="348" t="s">
        <v>353</v>
      </c>
      <c r="D32" s="546">
        <v>12.6</v>
      </c>
      <c r="E32" s="546">
        <v>2.97</v>
      </c>
      <c r="F32" s="546">
        <v>12.6</v>
      </c>
      <c r="G32" s="546">
        <v>4.2750000000000004</v>
      </c>
      <c r="H32" s="546">
        <v>12.6</v>
      </c>
      <c r="I32" s="546">
        <v>2.97</v>
      </c>
      <c r="J32" s="546">
        <v>12.6</v>
      </c>
      <c r="K32" s="546">
        <v>4.2750000000000004</v>
      </c>
      <c r="L32" s="375"/>
    </row>
    <row r="33" spans="1:12" ht="63" x14ac:dyDescent="0.25">
      <c r="A33" s="348">
        <v>0</v>
      </c>
      <c r="B33" s="548" t="s">
        <v>550</v>
      </c>
      <c r="C33" s="348" t="s">
        <v>353</v>
      </c>
      <c r="D33" s="546">
        <v>6.3</v>
      </c>
      <c r="E33" s="546">
        <v>0</v>
      </c>
      <c r="F33" s="546">
        <v>6.3</v>
      </c>
      <c r="G33" s="546">
        <v>0</v>
      </c>
      <c r="H33" s="546">
        <v>6.3</v>
      </c>
      <c r="I33" s="546">
        <v>0</v>
      </c>
      <c r="J33" s="546">
        <v>6.3</v>
      </c>
      <c r="K33" s="546">
        <v>0</v>
      </c>
      <c r="L33" s="375"/>
    </row>
    <row r="34" spans="1:12" ht="31.5" x14ac:dyDescent="0.25">
      <c r="A34" s="348">
        <v>0</v>
      </c>
      <c r="B34" s="548" t="s">
        <v>555</v>
      </c>
      <c r="C34" s="348" t="s">
        <v>353</v>
      </c>
      <c r="D34" s="546">
        <v>12.6</v>
      </c>
      <c r="E34" s="546">
        <v>0</v>
      </c>
      <c r="F34" s="546">
        <v>12.6</v>
      </c>
      <c r="G34" s="546">
        <v>0</v>
      </c>
      <c r="H34" s="546">
        <v>12.6</v>
      </c>
      <c r="I34" s="546">
        <v>0</v>
      </c>
      <c r="J34" s="546">
        <v>12.6</v>
      </c>
      <c r="K34" s="546">
        <v>0</v>
      </c>
      <c r="L34" s="375"/>
    </row>
    <row r="35" spans="1:12" ht="47.25" x14ac:dyDescent="0.25">
      <c r="A35" s="348">
        <v>0</v>
      </c>
      <c r="B35" s="548" t="s">
        <v>392</v>
      </c>
      <c r="C35" s="348" t="s">
        <v>353</v>
      </c>
      <c r="D35" s="546">
        <v>12.6</v>
      </c>
      <c r="E35" s="546">
        <v>0</v>
      </c>
      <c r="F35" s="546">
        <v>12.6</v>
      </c>
      <c r="G35" s="546">
        <v>0</v>
      </c>
      <c r="H35" s="546">
        <v>12.6</v>
      </c>
      <c r="I35" s="546">
        <v>0</v>
      </c>
      <c r="J35" s="546">
        <v>12.6</v>
      </c>
      <c r="K35" s="546">
        <v>0</v>
      </c>
      <c r="L35" s="375"/>
    </row>
    <row r="36" spans="1:12" ht="31.5" x14ac:dyDescent="0.25">
      <c r="A36" s="348">
        <v>0</v>
      </c>
      <c r="B36" s="548" t="s">
        <v>805</v>
      </c>
      <c r="C36" s="348" t="s">
        <v>353</v>
      </c>
      <c r="D36" s="546">
        <v>0</v>
      </c>
      <c r="E36" s="546">
        <v>0</v>
      </c>
      <c r="F36" s="546">
        <v>20</v>
      </c>
      <c r="G36" s="546">
        <v>4.0739999999999998</v>
      </c>
      <c r="H36" s="546">
        <v>0</v>
      </c>
      <c r="I36" s="546">
        <v>0</v>
      </c>
      <c r="J36" s="546">
        <v>0</v>
      </c>
      <c r="K36" s="546">
        <v>0</v>
      </c>
      <c r="L36" s="375"/>
    </row>
    <row r="37" spans="1:12" ht="47.25" x14ac:dyDescent="0.25">
      <c r="A37" s="348">
        <v>0</v>
      </c>
      <c r="B37" s="548" t="s">
        <v>567</v>
      </c>
      <c r="C37" s="348" t="s">
        <v>355</v>
      </c>
      <c r="D37" s="546">
        <v>0</v>
      </c>
      <c r="E37" s="546">
        <v>0</v>
      </c>
      <c r="F37" s="546">
        <v>0</v>
      </c>
      <c r="G37" s="546">
        <v>28.863</v>
      </c>
      <c r="H37" s="546">
        <v>0</v>
      </c>
      <c r="I37" s="546">
        <v>0</v>
      </c>
      <c r="J37" s="546">
        <v>0</v>
      </c>
      <c r="K37" s="546">
        <v>0</v>
      </c>
      <c r="L37" s="375"/>
    </row>
    <row r="38" spans="1:12" ht="31.5" x14ac:dyDescent="0.25">
      <c r="A38" s="348">
        <v>0</v>
      </c>
      <c r="B38" s="548" t="s">
        <v>568</v>
      </c>
      <c r="C38" s="348" t="s">
        <v>355</v>
      </c>
      <c r="D38" s="546">
        <v>0</v>
      </c>
      <c r="E38" s="546">
        <v>0</v>
      </c>
      <c r="F38" s="546">
        <v>0</v>
      </c>
      <c r="G38" s="546">
        <v>0.93600000000000005</v>
      </c>
      <c r="H38" s="546">
        <v>0</v>
      </c>
      <c r="I38" s="546">
        <v>0</v>
      </c>
      <c r="J38" s="546">
        <v>0</v>
      </c>
      <c r="K38" s="546">
        <v>0</v>
      </c>
      <c r="L38" s="375"/>
    </row>
    <row r="39" spans="1:12" ht="47.25" x14ac:dyDescent="0.25">
      <c r="A39" s="348">
        <v>0</v>
      </c>
      <c r="B39" s="548" t="s">
        <v>807</v>
      </c>
      <c r="C39" s="348" t="s">
        <v>355</v>
      </c>
      <c r="D39" s="546">
        <v>0</v>
      </c>
      <c r="E39" s="546">
        <v>0</v>
      </c>
      <c r="F39" s="546">
        <v>0</v>
      </c>
      <c r="G39" s="546">
        <v>8.6999999999999994E-2</v>
      </c>
      <c r="H39" s="546">
        <v>0</v>
      </c>
      <c r="I39" s="546">
        <v>0</v>
      </c>
      <c r="J39" s="546">
        <v>0</v>
      </c>
      <c r="K39" s="546">
        <v>0</v>
      </c>
      <c r="L39" s="375"/>
    </row>
    <row r="40" spans="1:12" ht="47.25" x14ac:dyDescent="0.25">
      <c r="A40" s="348">
        <v>0</v>
      </c>
      <c r="B40" s="548" t="s">
        <v>725</v>
      </c>
      <c r="C40" s="348" t="s">
        <v>355</v>
      </c>
      <c r="D40" s="546">
        <v>0</v>
      </c>
      <c r="E40" s="546">
        <v>0</v>
      </c>
      <c r="F40" s="546">
        <v>5</v>
      </c>
      <c r="G40" s="546">
        <v>1.8</v>
      </c>
      <c r="H40" s="546">
        <v>0</v>
      </c>
      <c r="I40" s="546">
        <v>0</v>
      </c>
      <c r="J40" s="546">
        <v>0</v>
      </c>
      <c r="K40" s="546">
        <v>0</v>
      </c>
      <c r="L40" s="375"/>
    </row>
    <row r="41" spans="1:12" ht="63" x14ac:dyDescent="0.25">
      <c r="A41" s="348">
        <v>0</v>
      </c>
      <c r="B41" s="548" t="s">
        <v>569</v>
      </c>
      <c r="C41" s="348" t="s">
        <v>357</v>
      </c>
      <c r="D41" s="546">
        <v>0</v>
      </c>
      <c r="E41" s="546">
        <v>0</v>
      </c>
      <c r="F41" s="546">
        <v>0</v>
      </c>
      <c r="G41" s="546">
        <v>0.02</v>
      </c>
      <c r="H41" s="546">
        <v>0</v>
      </c>
      <c r="I41" s="546">
        <v>0</v>
      </c>
      <c r="J41" s="546">
        <v>0</v>
      </c>
      <c r="K41" s="546">
        <v>0</v>
      </c>
      <c r="L41" s="375"/>
    </row>
    <row r="42" spans="1:12" ht="31.5" x14ac:dyDescent="0.25">
      <c r="A42" s="348">
        <v>0</v>
      </c>
      <c r="B42" s="548" t="s">
        <v>573</v>
      </c>
      <c r="C42" s="348" t="s">
        <v>355</v>
      </c>
      <c r="D42" s="546">
        <v>0</v>
      </c>
      <c r="E42" s="546">
        <v>0</v>
      </c>
      <c r="F42" s="546">
        <v>0</v>
      </c>
      <c r="G42" s="546">
        <v>0.12</v>
      </c>
      <c r="H42" s="546">
        <v>0</v>
      </c>
      <c r="I42" s="546">
        <v>0</v>
      </c>
      <c r="J42" s="546">
        <v>0</v>
      </c>
      <c r="K42" s="546">
        <v>0</v>
      </c>
      <c r="L42" s="375"/>
    </row>
    <row r="43" spans="1:12" ht="78.75" x14ac:dyDescent="0.25">
      <c r="A43" s="348">
        <v>0</v>
      </c>
      <c r="B43" s="548" t="s">
        <v>916</v>
      </c>
      <c r="C43" s="348" t="s">
        <v>355</v>
      </c>
      <c r="D43" s="546">
        <v>0</v>
      </c>
      <c r="E43" s="546">
        <v>0</v>
      </c>
      <c r="F43" s="546">
        <v>0</v>
      </c>
      <c r="G43" s="546">
        <v>0.79</v>
      </c>
      <c r="H43" s="546">
        <v>0</v>
      </c>
      <c r="I43" s="546">
        <v>0</v>
      </c>
      <c r="J43" s="546">
        <v>0</v>
      </c>
      <c r="K43" s="546">
        <v>0</v>
      </c>
      <c r="L43" s="375"/>
    </row>
    <row r="44" spans="1:12" ht="31.5" x14ac:dyDescent="0.25">
      <c r="A44" s="348">
        <v>0</v>
      </c>
      <c r="B44" s="548" t="s">
        <v>917</v>
      </c>
      <c r="C44" s="348" t="s">
        <v>355</v>
      </c>
      <c r="D44" s="546">
        <v>0</v>
      </c>
      <c r="E44" s="546">
        <v>0</v>
      </c>
      <c r="F44" s="546">
        <v>0</v>
      </c>
      <c r="G44" s="546">
        <v>0.26200000000000001</v>
      </c>
      <c r="H44" s="546">
        <v>0</v>
      </c>
      <c r="I44" s="546">
        <v>0</v>
      </c>
      <c r="J44" s="546">
        <v>0</v>
      </c>
      <c r="K44" s="546">
        <v>0</v>
      </c>
      <c r="L44" s="375"/>
    </row>
    <row r="45" spans="1:12" ht="47.25" x14ac:dyDescent="0.25">
      <c r="A45" s="348">
        <v>0</v>
      </c>
      <c r="B45" s="548" t="s">
        <v>572</v>
      </c>
      <c r="C45" s="348" t="s">
        <v>355</v>
      </c>
      <c r="D45" s="546">
        <v>0</v>
      </c>
      <c r="E45" s="546">
        <v>0</v>
      </c>
      <c r="F45" s="546">
        <v>0.8</v>
      </c>
      <c r="G45" s="546">
        <v>2.379</v>
      </c>
      <c r="H45" s="546">
        <v>0</v>
      </c>
      <c r="I45" s="546">
        <v>0</v>
      </c>
      <c r="J45" s="546">
        <v>0</v>
      </c>
      <c r="K45" s="546">
        <v>0</v>
      </c>
      <c r="L45" s="375"/>
    </row>
    <row r="46" spans="1:12" ht="47.25" x14ac:dyDescent="0.25">
      <c r="A46" s="348">
        <v>0</v>
      </c>
      <c r="B46" s="548" t="s">
        <v>581</v>
      </c>
      <c r="C46" s="348" t="s">
        <v>355</v>
      </c>
      <c r="D46" s="546">
        <v>0</v>
      </c>
      <c r="E46" s="546">
        <v>0</v>
      </c>
      <c r="F46" s="546">
        <v>0</v>
      </c>
      <c r="G46" s="546">
        <v>0.54200000000000004</v>
      </c>
      <c r="H46" s="546">
        <v>0</v>
      </c>
      <c r="I46" s="546">
        <v>0</v>
      </c>
      <c r="J46" s="546">
        <v>0</v>
      </c>
      <c r="K46" s="546">
        <v>0</v>
      </c>
      <c r="L46" s="375"/>
    </row>
    <row r="47" spans="1:12" ht="47.25" x14ac:dyDescent="0.25">
      <c r="A47" s="348">
        <v>0</v>
      </c>
      <c r="B47" s="548" t="s">
        <v>583</v>
      </c>
      <c r="C47" s="348" t="s">
        <v>355</v>
      </c>
      <c r="D47" s="546">
        <v>0</v>
      </c>
      <c r="E47" s="546">
        <v>0</v>
      </c>
      <c r="F47" s="546">
        <v>0.8</v>
      </c>
      <c r="G47" s="546">
        <v>0.60299999999999998</v>
      </c>
      <c r="H47" s="546">
        <v>0</v>
      </c>
      <c r="I47" s="546">
        <v>0</v>
      </c>
      <c r="J47" s="546">
        <v>0</v>
      </c>
      <c r="K47" s="546">
        <v>0</v>
      </c>
      <c r="L47" s="375"/>
    </row>
    <row r="48" spans="1:12" ht="31.5" x14ac:dyDescent="0.25">
      <c r="A48" s="348">
        <v>0</v>
      </c>
      <c r="B48" s="548" t="s">
        <v>584</v>
      </c>
      <c r="C48" s="348" t="s">
        <v>355</v>
      </c>
      <c r="D48" s="546">
        <v>0</v>
      </c>
      <c r="E48" s="546">
        <v>0</v>
      </c>
      <c r="F48" s="546">
        <v>0.25</v>
      </c>
      <c r="G48" s="546">
        <v>0.77</v>
      </c>
      <c r="H48" s="546">
        <v>0</v>
      </c>
      <c r="I48" s="546">
        <v>0</v>
      </c>
      <c r="J48" s="546">
        <v>0</v>
      </c>
      <c r="K48" s="546">
        <v>0</v>
      </c>
      <c r="L48" s="375"/>
    </row>
    <row r="49" spans="1:12" ht="31.5" x14ac:dyDescent="0.25">
      <c r="A49" s="348">
        <v>0</v>
      </c>
      <c r="B49" s="548" t="s">
        <v>736</v>
      </c>
      <c r="C49" s="348" t="s">
        <v>355</v>
      </c>
      <c r="D49" s="546">
        <v>0</v>
      </c>
      <c r="E49" s="546">
        <v>0</v>
      </c>
      <c r="F49" s="546">
        <v>0.65</v>
      </c>
      <c r="G49" s="546">
        <v>2.5330000000000004</v>
      </c>
      <c r="H49" s="546">
        <v>0</v>
      </c>
      <c r="I49" s="546">
        <v>0</v>
      </c>
      <c r="J49" s="546">
        <v>0</v>
      </c>
      <c r="K49" s="546">
        <v>0</v>
      </c>
      <c r="L49" s="375"/>
    </row>
    <row r="50" spans="1:12" ht="63" x14ac:dyDescent="0.25">
      <c r="A50" s="348">
        <v>0</v>
      </c>
      <c r="B50" s="548" t="s">
        <v>737</v>
      </c>
      <c r="C50" s="348" t="s">
        <v>355</v>
      </c>
      <c r="D50" s="546">
        <v>0</v>
      </c>
      <c r="E50" s="546">
        <v>0</v>
      </c>
      <c r="F50" s="546">
        <v>0.5</v>
      </c>
      <c r="G50" s="546">
        <v>0.98599999999999999</v>
      </c>
      <c r="H50" s="546">
        <v>0</v>
      </c>
      <c r="I50" s="546">
        <v>0</v>
      </c>
      <c r="J50" s="546">
        <v>0</v>
      </c>
      <c r="K50" s="546">
        <v>0</v>
      </c>
      <c r="L50" s="375"/>
    </row>
    <row r="51" spans="1:12" ht="31.5" x14ac:dyDescent="0.25">
      <c r="A51" s="348">
        <v>0</v>
      </c>
      <c r="B51" s="548" t="s">
        <v>738</v>
      </c>
      <c r="C51" s="348" t="s">
        <v>355</v>
      </c>
      <c r="D51" s="546">
        <v>0</v>
      </c>
      <c r="E51" s="546">
        <v>0</v>
      </c>
      <c r="F51" s="546">
        <v>0</v>
      </c>
      <c r="G51" s="546">
        <v>0.155</v>
      </c>
      <c r="H51" s="546">
        <v>0</v>
      </c>
      <c r="I51" s="546">
        <v>0</v>
      </c>
      <c r="J51" s="546">
        <v>0</v>
      </c>
      <c r="K51" s="546">
        <v>0</v>
      </c>
      <c r="L51" s="375"/>
    </row>
    <row r="52" spans="1:12" ht="31.5" x14ac:dyDescent="0.25">
      <c r="A52" s="348">
        <v>0</v>
      </c>
      <c r="B52" s="548" t="s">
        <v>919</v>
      </c>
      <c r="C52" s="348" t="s">
        <v>355</v>
      </c>
      <c r="D52" s="546">
        <v>0</v>
      </c>
      <c r="E52" s="546">
        <v>0</v>
      </c>
      <c r="F52" s="546">
        <v>0.25</v>
      </c>
      <c r="G52" s="546">
        <v>0.17</v>
      </c>
      <c r="H52" s="546">
        <v>0</v>
      </c>
      <c r="I52" s="546">
        <v>0</v>
      </c>
      <c r="J52" s="546">
        <v>0</v>
      </c>
      <c r="K52" s="546">
        <v>0</v>
      </c>
      <c r="L52" s="375"/>
    </row>
    <row r="53" spans="1:12" ht="47.25" x14ac:dyDescent="0.25">
      <c r="A53" s="348">
        <v>0</v>
      </c>
      <c r="B53" s="548" t="s">
        <v>817</v>
      </c>
      <c r="C53" s="348" t="s">
        <v>355</v>
      </c>
      <c r="D53" s="546">
        <v>0</v>
      </c>
      <c r="E53" s="546">
        <v>0</v>
      </c>
      <c r="F53" s="546">
        <v>6.3E-2</v>
      </c>
      <c r="G53" s="546">
        <v>7.0000000000000001E-3</v>
      </c>
      <c r="H53" s="546">
        <v>0</v>
      </c>
      <c r="I53" s="546">
        <v>0</v>
      </c>
      <c r="J53" s="546">
        <v>0</v>
      </c>
      <c r="K53" s="546">
        <v>0</v>
      </c>
      <c r="L53" s="375"/>
    </row>
    <row r="54" spans="1:12" ht="31.5" x14ac:dyDescent="0.25">
      <c r="A54" s="348">
        <v>0</v>
      </c>
      <c r="B54" s="548" t="s">
        <v>586</v>
      </c>
      <c r="C54" s="348" t="s">
        <v>357</v>
      </c>
      <c r="D54" s="546">
        <v>0</v>
      </c>
      <c r="E54" s="546">
        <v>0</v>
      </c>
      <c r="F54" s="546">
        <v>0</v>
      </c>
      <c r="G54" s="546">
        <v>0.36499999999999999</v>
      </c>
      <c r="H54" s="546">
        <v>0</v>
      </c>
      <c r="I54" s="546">
        <v>0</v>
      </c>
      <c r="J54" s="546">
        <v>0</v>
      </c>
      <c r="K54" s="546">
        <v>0</v>
      </c>
      <c r="L54" s="375"/>
    </row>
    <row r="55" spans="1:12" ht="31.5" x14ac:dyDescent="0.25">
      <c r="A55" s="348">
        <v>0</v>
      </c>
      <c r="B55" s="548" t="s">
        <v>587</v>
      </c>
      <c r="C55" s="348" t="s">
        <v>357</v>
      </c>
      <c r="D55" s="546">
        <v>0</v>
      </c>
      <c r="E55" s="546">
        <v>0</v>
      </c>
      <c r="F55" s="546">
        <v>0.4</v>
      </c>
      <c r="G55" s="546">
        <v>0</v>
      </c>
      <c r="H55" s="546">
        <v>0</v>
      </c>
      <c r="I55" s="546">
        <v>0</v>
      </c>
      <c r="J55" s="546">
        <v>0</v>
      </c>
      <c r="K55" s="546">
        <v>0</v>
      </c>
      <c r="L55" s="375"/>
    </row>
    <row r="56" spans="1:12" ht="31.5" x14ac:dyDescent="0.25">
      <c r="A56" s="348">
        <v>0</v>
      </c>
      <c r="B56" s="548" t="s">
        <v>588</v>
      </c>
      <c r="C56" s="348" t="s">
        <v>357</v>
      </c>
      <c r="D56" s="546">
        <v>0</v>
      </c>
      <c r="E56" s="546">
        <v>0</v>
      </c>
      <c r="F56" s="546">
        <v>0.4</v>
      </c>
      <c r="G56" s="546">
        <v>0</v>
      </c>
      <c r="H56" s="546">
        <v>0</v>
      </c>
      <c r="I56" s="546">
        <v>0</v>
      </c>
      <c r="J56" s="546">
        <v>0</v>
      </c>
      <c r="K56" s="546">
        <v>0</v>
      </c>
      <c r="L56" s="375"/>
    </row>
    <row r="57" spans="1:12" ht="47.25" x14ac:dyDescent="0.25">
      <c r="A57" s="348">
        <v>0</v>
      </c>
      <c r="B57" s="548" t="s">
        <v>739</v>
      </c>
      <c r="C57" s="348" t="s">
        <v>357</v>
      </c>
      <c r="D57" s="546">
        <v>0</v>
      </c>
      <c r="E57" s="546">
        <v>0</v>
      </c>
      <c r="F57" s="546">
        <v>0</v>
      </c>
      <c r="G57" s="546">
        <v>0.2</v>
      </c>
      <c r="H57" s="546">
        <v>0</v>
      </c>
      <c r="I57" s="546">
        <v>0</v>
      </c>
      <c r="J57" s="546">
        <v>0</v>
      </c>
      <c r="K57" s="546">
        <v>0</v>
      </c>
      <c r="L57" s="375"/>
    </row>
    <row r="58" spans="1:12" ht="47.25" x14ac:dyDescent="0.25">
      <c r="A58" s="348">
        <v>0</v>
      </c>
      <c r="B58" s="548" t="s">
        <v>816</v>
      </c>
      <c r="C58" s="348" t="s">
        <v>357</v>
      </c>
      <c r="D58" s="546">
        <v>0</v>
      </c>
      <c r="E58" s="546">
        <v>0</v>
      </c>
      <c r="F58" s="546">
        <v>0</v>
      </c>
      <c r="G58" s="546">
        <v>5.4550000000000001</v>
      </c>
      <c r="H58" s="546">
        <v>0</v>
      </c>
      <c r="I58" s="546">
        <v>0</v>
      </c>
      <c r="J58" s="546">
        <v>0</v>
      </c>
      <c r="K58" s="546">
        <v>0</v>
      </c>
      <c r="L58" s="375"/>
    </row>
    <row r="59" spans="1:12" ht="31.5" x14ac:dyDescent="0.25">
      <c r="A59" s="348">
        <v>0</v>
      </c>
      <c r="B59" s="548" t="s">
        <v>922</v>
      </c>
      <c r="C59" s="348" t="s">
        <v>357</v>
      </c>
      <c r="D59" s="546">
        <v>0</v>
      </c>
      <c r="E59" s="546">
        <v>0</v>
      </c>
      <c r="F59" s="546">
        <v>2.5000000000000001E-2</v>
      </c>
      <c r="G59" s="546">
        <v>4.01</v>
      </c>
      <c r="H59" s="546">
        <v>0</v>
      </c>
      <c r="I59" s="546">
        <v>0</v>
      </c>
      <c r="J59" s="546">
        <v>0</v>
      </c>
      <c r="K59" s="546">
        <v>0</v>
      </c>
      <c r="L59" s="375"/>
    </row>
    <row r="60" spans="1:12" x14ac:dyDescent="0.25">
      <c r="A60" s="348">
        <v>0</v>
      </c>
      <c r="B60" s="548" t="s">
        <v>742</v>
      </c>
      <c r="C60" s="348" t="s">
        <v>356</v>
      </c>
      <c r="D60" s="546">
        <v>0</v>
      </c>
      <c r="E60" s="546">
        <v>0</v>
      </c>
      <c r="F60" s="546">
        <v>0.1</v>
      </c>
      <c r="G60" s="546">
        <v>0.11700000000000001</v>
      </c>
      <c r="H60" s="546">
        <v>0</v>
      </c>
      <c r="I60" s="546">
        <v>0</v>
      </c>
      <c r="J60" s="546">
        <v>0</v>
      </c>
      <c r="K60" s="546">
        <v>0</v>
      </c>
      <c r="L60" s="375"/>
    </row>
    <row r="61" spans="1:12" ht="47.25" x14ac:dyDescent="0.25">
      <c r="A61" s="348">
        <v>0</v>
      </c>
      <c r="B61" s="548" t="s">
        <v>595</v>
      </c>
      <c r="C61" s="348" t="s">
        <v>355</v>
      </c>
      <c r="D61" s="546">
        <v>0</v>
      </c>
      <c r="E61" s="546">
        <v>0</v>
      </c>
      <c r="F61" s="546">
        <v>0.16</v>
      </c>
      <c r="G61" s="546">
        <v>0.05</v>
      </c>
      <c r="H61" s="546">
        <v>0</v>
      </c>
      <c r="I61" s="546">
        <v>0</v>
      </c>
      <c r="J61" s="546">
        <v>0</v>
      </c>
      <c r="K61" s="546">
        <v>0</v>
      </c>
      <c r="L61" s="375"/>
    </row>
    <row r="62" spans="1:12" ht="47.25" x14ac:dyDescent="0.25">
      <c r="A62" s="348">
        <v>0</v>
      </c>
      <c r="B62" s="548" t="s">
        <v>748</v>
      </c>
      <c r="C62" s="348" t="s">
        <v>355</v>
      </c>
      <c r="D62" s="546">
        <v>0</v>
      </c>
      <c r="E62" s="546">
        <v>0</v>
      </c>
      <c r="F62" s="546">
        <v>0</v>
      </c>
      <c r="G62" s="546">
        <v>0.36599999999999999</v>
      </c>
      <c r="H62" s="546">
        <v>0</v>
      </c>
      <c r="I62" s="546">
        <v>0</v>
      </c>
      <c r="J62" s="546">
        <v>0</v>
      </c>
      <c r="K62" s="546">
        <v>0</v>
      </c>
      <c r="L62" s="375"/>
    </row>
    <row r="63" spans="1:12" ht="47.25" x14ac:dyDescent="0.25">
      <c r="A63" s="348">
        <v>0</v>
      </c>
      <c r="B63" s="548" t="s">
        <v>822</v>
      </c>
      <c r="C63" s="348" t="s">
        <v>355</v>
      </c>
      <c r="D63" s="546">
        <v>0</v>
      </c>
      <c r="E63" s="546">
        <v>0</v>
      </c>
      <c r="F63" s="546">
        <v>0</v>
      </c>
      <c r="G63" s="546">
        <v>0.18</v>
      </c>
      <c r="H63" s="546">
        <v>0</v>
      </c>
      <c r="I63" s="546">
        <v>0</v>
      </c>
      <c r="J63" s="546">
        <v>0</v>
      </c>
      <c r="K63" s="546">
        <v>0</v>
      </c>
      <c r="L63" s="375"/>
    </row>
    <row r="64" spans="1:12" ht="31.5" x14ac:dyDescent="0.25">
      <c r="A64" s="348">
        <v>0</v>
      </c>
      <c r="B64" s="548" t="s">
        <v>593</v>
      </c>
      <c r="C64" s="348" t="s">
        <v>357</v>
      </c>
      <c r="D64" s="546">
        <v>0</v>
      </c>
      <c r="E64" s="546">
        <v>0</v>
      </c>
      <c r="F64" s="546">
        <v>0</v>
      </c>
      <c r="G64" s="546">
        <v>0.17</v>
      </c>
      <c r="H64" s="546">
        <v>0</v>
      </c>
      <c r="I64" s="546">
        <v>0</v>
      </c>
      <c r="J64" s="546">
        <v>0</v>
      </c>
      <c r="K64" s="546">
        <v>0</v>
      </c>
      <c r="L64" s="375"/>
    </row>
    <row r="65" spans="1:12" ht="47.25" x14ac:dyDescent="0.25">
      <c r="A65" s="348">
        <v>0</v>
      </c>
      <c r="B65" s="548" t="s">
        <v>571</v>
      </c>
      <c r="C65" s="348" t="s">
        <v>355</v>
      </c>
      <c r="D65" s="546">
        <v>0</v>
      </c>
      <c r="E65" s="546">
        <v>0</v>
      </c>
      <c r="F65" s="546">
        <v>0.16</v>
      </c>
      <c r="G65" s="546">
        <v>0.06</v>
      </c>
      <c r="H65" s="546">
        <v>0</v>
      </c>
      <c r="I65" s="546">
        <v>0</v>
      </c>
      <c r="J65" s="546">
        <v>0</v>
      </c>
      <c r="K65" s="546">
        <v>0</v>
      </c>
      <c r="L65" s="375"/>
    </row>
    <row r="66" spans="1:12" ht="47.25" x14ac:dyDescent="0.25">
      <c r="A66" s="348">
        <v>0</v>
      </c>
      <c r="B66" s="548" t="s">
        <v>755</v>
      </c>
      <c r="C66" s="348" t="s">
        <v>355</v>
      </c>
      <c r="D66" s="546">
        <v>0</v>
      </c>
      <c r="E66" s="546">
        <v>0</v>
      </c>
      <c r="F66" s="546">
        <v>0.16</v>
      </c>
      <c r="G66" s="546">
        <v>0</v>
      </c>
      <c r="H66" s="546">
        <v>0</v>
      </c>
      <c r="I66" s="546">
        <v>0</v>
      </c>
      <c r="J66" s="546">
        <v>0</v>
      </c>
      <c r="K66" s="546">
        <v>0</v>
      </c>
      <c r="L66" s="375"/>
    </row>
    <row r="67" spans="1:12" ht="110.25" x14ac:dyDescent="0.25">
      <c r="A67" s="348">
        <v>0</v>
      </c>
      <c r="B67" s="548" t="s">
        <v>758</v>
      </c>
      <c r="C67" s="348" t="s">
        <v>355</v>
      </c>
      <c r="D67" s="546">
        <v>0</v>
      </c>
      <c r="E67" s="546">
        <v>0</v>
      </c>
      <c r="F67" s="546">
        <v>0.16</v>
      </c>
      <c r="G67" s="546">
        <v>0.73599999999999999</v>
      </c>
      <c r="H67" s="546">
        <v>0</v>
      </c>
      <c r="I67" s="546">
        <v>0</v>
      </c>
      <c r="J67" s="546">
        <v>0</v>
      </c>
      <c r="K67" s="546">
        <v>0</v>
      </c>
      <c r="L67" s="375"/>
    </row>
    <row r="68" spans="1:12" ht="63" x14ac:dyDescent="0.25">
      <c r="A68" s="348">
        <v>0</v>
      </c>
      <c r="B68" s="548" t="s">
        <v>828</v>
      </c>
      <c r="C68" s="348" t="s">
        <v>355</v>
      </c>
      <c r="D68" s="546">
        <v>0</v>
      </c>
      <c r="E68" s="546">
        <v>0</v>
      </c>
      <c r="F68" s="546">
        <v>0.16</v>
      </c>
      <c r="G68" s="546">
        <v>0.214</v>
      </c>
      <c r="H68" s="546">
        <v>0</v>
      </c>
      <c r="I68" s="546">
        <v>0</v>
      </c>
      <c r="J68" s="546">
        <v>0</v>
      </c>
      <c r="K68" s="546">
        <v>0</v>
      </c>
      <c r="L68" s="375"/>
    </row>
    <row r="69" spans="1:12" ht="31.5" x14ac:dyDescent="0.25">
      <c r="A69" s="348">
        <v>0</v>
      </c>
      <c r="B69" s="548" t="s">
        <v>859</v>
      </c>
      <c r="C69" s="348" t="s">
        <v>357</v>
      </c>
      <c r="D69" s="546">
        <v>0</v>
      </c>
      <c r="E69" s="546">
        <v>0</v>
      </c>
      <c r="F69" s="546">
        <v>0</v>
      </c>
      <c r="G69" s="546">
        <v>6.6050000000000004</v>
      </c>
      <c r="H69" s="546">
        <v>0</v>
      </c>
      <c r="I69" s="546">
        <v>0</v>
      </c>
      <c r="J69" s="546">
        <v>0</v>
      </c>
      <c r="K69" s="546">
        <v>0</v>
      </c>
      <c r="L69" s="375"/>
    </row>
    <row r="70" spans="1:12" ht="31.5" x14ac:dyDescent="0.25">
      <c r="A70" s="348">
        <v>0</v>
      </c>
      <c r="B70" s="548" t="s">
        <v>825</v>
      </c>
      <c r="C70" s="348" t="s">
        <v>357</v>
      </c>
      <c r="D70" s="546">
        <v>0</v>
      </c>
      <c r="E70" s="546">
        <v>0</v>
      </c>
      <c r="F70" s="546">
        <v>2.5000000000000001E-2</v>
      </c>
      <c r="G70" s="546">
        <v>1.4E-2</v>
      </c>
      <c r="H70" s="546">
        <v>0</v>
      </c>
      <c r="I70" s="546">
        <v>0</v>
      </c>
      <c r="J70" s="546">
        <v>0</v>
      </c>
      <c r="K70" s="546">
        <v>0</v>
      </c>
      <c r="L70" s="375"/>
    </row>
    <row r="71" spans="1:12" ht="31.5" x14ac:dyDescent="0.25">
      <c r="A71" s="348">
        <v>0</v>
      </c>
      <c r="B71" s="548" t="s">
        <v>826</v>
      </c>
      <c r="C71" s="348" t="s">
        <v>357</v>
      </c>
      <c r="D71" s="546">
        <v>0</v>
      </c>
      <c r="E71" s="546">
        <v>0</v>
      </c>
      <c r="F71" s="546">
        <v>2.5000000000000001E-2</v>
      </c>
      <c r="G71" s="546">
        <v>0.41199999999999998</v>
      </c>
      <c r="H71" s="546">
        <v>0</v>
      </c>
      <c r="I71" s="546">
        <v>0</v>
      </c>
      <c r="J71" s="546">
        <v>0</v>
      </c>
      <c r="K71" s="546">
        <v>0</v>
      </c>
      <c r="L71" s="375"/>
    </row>
    <row r="72" spans="1:12" ht="31.5" x14ac:dyDescent="0.25">
      <c r="A72" s="348">
        <v>0</v>
      </c>
      <c r="B72" s="548" t="s">
        <v>827</v>
      </c>
      <c r="C72" s="348" t="s">
        <v>357</v>
      </c>
      <c r="D72" s="546">
        <v>0</v>
      </c>
      <c r="E72" s="546">
        <v>0</v>
      </c>
      <c r="F72" s="546">
        <v>2.5000000000000001E-2</v>
      </c>
      <c r="G72" s="546">
        <v>0.22500000000000001</v>
      </c>
      <c r="H72" s="546">
        <v>0</v>
      </c>
      <c r="I72" s="546">
        <v>0</v>
      </c>
      <c r="J72" s="546">
        <v>0</v>
      </c>
      <c r="K72" s="546">
        <v>0</v>
      </c>
      <c r="L72" s="375"/>
    </row>
    <row r="73" spans="1:12" ht="31.5" x14ac:dyDescent="0.25">
      <c r="A73" s="348">
        <v>0</v>
      </c>
      <c r="B73" s="548" t="s">
        <v>937</v>
      </c>
      <c r="C73" s="348" t="s">
        <v>356</v>
      </c>
      <c r="D73" s="546">
        <v>1.792</v>
      </c>
      <c r="E73" s="546">
        <v>22.47</v>
      </c>
      <c r="F73" s="546">
        <v>1.5509999999999999</v>
      </c>
      <c r="G73" s="546">
        <v>23.085000000000001</v>
      </c>
      <c r="H73" s="546">
        <v>1.792</v>
      </c>
      <c r="I73" s="546">
        <v>5.7309999999999999</v>
      </c>
      <c r="J73" s="546">
        <v>0</v>
      </c>
      <c r="K73" s="546">
        <v>0</v>
      </c>
      <c r="L73" s="375"/>
    </row>
    <row r="74" spans="1:12" ht="110.25" x14ac:dyDescent="0.25">
      <c r="A74" s="348">
        <v>0</v>
      </c>
      <c r="B74" s="548" t="s">
        <v>938</v>
      </c>
      <c r="C74" s="348" t="s">
        <v>356</v>
      </c>
      <c r="D74" s="546">
        <v>0</v>
      </c>
      <c r="E74" s="546">
        <v>0</v>
      </c>
      <c r="F74" s="546">
        <v>0.05</v>
      </c>
      <c r="G74" s="546">
        <v>1.2270000000000001</v>
      </c>
      <c r="H74" s="546">
        <v>0</v>
      </c>
      <c r="I74" s="546">
        <v>0</v>
      </c>
      <c r="J74" s="546">
        <v>0</v>
      </c>
      <c r="K74" s="546">
        <v>0</v>
      </c>
      <c r="L74" s="375"/>
    </row>
    <row r="75" spans="1:12" ht="47.25" x14ac:dyDescent="0.25">
      <c r="A75" s="348">
        <v>0</v>
      </c>
      <c r="B75" s="548" t="s">
        <v>600</v>
      </c>
      <c r="C75" s="348" t="s">
        <v>353</v>
      </c>
      <c r="D75" s="546">
        <v>0</v>
      </c>
      <c r="E75" s="546">
        <v>0</v>
      </c>
      <c r="F75" s="546">
        <v>0.1</v>
      </c>
      <c r="G75" s="546">
        <v>9.8000000000000004E-2</v>
      </c>
      <c r="H75" s="546">
        <v>0</v>
      </c>
      <c r="I75" s="546">
        <v>0</v>
      </c>
      <c r="J75" s="546">
        <v>0</v>
      </c>
      <c r="K75" s="546">
        <v>0</v>
      </c>
      <c r="L75" s="375"/>
    </row>
    <row r="76" spans="1:12" ht="63" x14ac:dyDescent="0.25">
      <c r="A76" s="348">
        <v>0</v>
      </c>
      <c r="B76" s="548" t="s">
        <v>761</v>
      </c>
      <c r="C76" s="348" t="s">
        <v>353</v>
      </c>
      <c r="D76" s="546">
        <v>0</v>
      </c>
      <c r="E76" s="546">
        <v>0</v>
      </c>
      <c r="F76" s="546">
        <v>0</v>
      </c>
      <c r="G76" s="546">
        <v>0.01</v>
      </c>
      <c r="H76" s="546">
        <v>0</v>
      </c>
      <c r="I76" s="546">
        <v>0</v>
      </c>
      <c r="J76" s="546">
        <v>0</v>
      </c>
      <c r="K76" s="546">
        <v>0</v>
      </c>
      <c r="L76" s="375"/>
    </row>
    <row r="77" spans="1:12" ht="31.5" x14ac:dyDescent="0.25">
      <c r="A77" s="348">
        <v>0</v>
      </c>
      <c r="B77" s="548" t="s">
        <v>763</v>
      </c>
      <c r="C77" s="348" t="s">
        <v>353</v>
      </c>
      <c r="D77" s="546">
        <v>0</v>
      </c>
      <c r="E77" s="546">
        <v>0</v>
      </c>
      <c r="F77" s="546">
        <v>2.5000000000000001E-2</v>
      </c>
      <c r="G77" s="546">
        <v>0.442</v>
      </c>
      <c r="H77" s="546">
        <v>0</v>
      </c>
      <c r="I77" s="546">
        <v>0</v>
      </c>
      <c r="J77" s="546">
        <v>0</v>
      </c>
      <c r="K77" s="546">
        <v>0</v>
      </c>
      <c r="L77" s="375"/>
    </row>
    <row r="78" spans="1:12" ht="47.25" x14ac:dyDescent="0.25">
      <c r="A78" s="348">
        <v>0</v>
      </c>
      <c r="B78" s="548" t="s">
        <v>764</v>
      </c>
      <c r="C78" s="348" t="s">
        <v>353</v>
      </c>
      <c r="D78" s="546">
        <v>0</v>
      </c>
      <c r="E78" s="546">
        <v>0</v>
      </c>
      <c r="F78" s="546">
        <v>2.5000000000000001E-2</v>
      </c>
      <c r="G78" s="546">
        <v>0.82699999999999996</v>
      </c>
      <c r="H78" s="546">
        <v>0</v>
      </c>
      <c r="I78" s="546">
        <v>0</v>
      </c>
      <c r="J78" s="546">
        <v>0</v>
      </c>
      <c r="K78" s="546">
        <v>0</v>
      </c>
      <c r="L78" s="375"/>
    </row>
    <row r="79" spans="1:12" ht="47.25" x14ac:dyDescent="0.25">
      <c r="A79" s="348">
        <v>0</v>
      </c>
      <c r="B79" s="548" t="s">
        <v>765</v>
      </c>
      <c r="C79" s="348" t="s">
        <v>353</v>
      </c>
      <c r="D79" s="546">
        <v>0</v>
      </c>
      <c r="E79" s="546">
        <v>0</v>
      </c>
      <c r="F79" s="546">
        <v>0</v>
      </c>
      <c r="G79" s="546">
        <v>0.61599999999999999</v>
      </c>
      <c r="H79" s="546">
        <v>0</v>
      </c>
      <c r="I79" s="546">
        <v>0</v>
      </c>
      <c r="J79" s="546">
        <v>0</v>
      </c>
      <c r="K79" s="546">
        <v>0</v>
      </c>
      <c r="L79" s="375"/>
    </row>
    <row r="80" spans="1:12" ht="47.25" x14ac:dyDescent="0.25">
      <c r="A80" s="348">
        <v>0</v>
      </c>
      <c r="B80" s="548" t="s">
        <v>766</v>
      </c>
      <c r="C80" s="348" t="s">
        <v>353</v>
      </c>
      <c r="D80" s="546">
        <v>0</v>
      </c>
      <c r="E80" s="546">
        <v>0</v>
      </c>
      <c r="F80" s="546">
        <v>6.3E-2</v>
      </c>
      <c r="G80" s="546">
        <v>0.48600000000000004</v>
      </c>
      <c r="H80" s="546">
        <v>0</v>
      </c>
      <c r="I80" s="546">
        <v>0</v>
      </c>
      <c r="J80" s="546">
        <v>0</v>
      </c>
      <c r="K80" s="546">
        <v>0</v>
      </c>
      <c r="L80" s="375"/>
    </row>
    <row r="81" spans="1:12" ht="31.5" x14ac:dyDescent="0.25">
      <c r="A81" s="348">
        <v>0</v>
      </c>
      <c r="B81" s="548" t="s">
        <v>768</v>
      </c>
      <c r="C81" s="348" t="s">
        <v>353</v>
      </c>
      <c r="D81" s="546">
        <v>0</v>
      </c>
      <c r="E81" s="546">
        <v>0</v>
      </c>
      <c r="F81" s="546">
        <v>0</v>
      </c>
      <c r="G81" s="546">
        <v>0.378</v>
      </c>
      <c r="H81" s="546">
        <v>0</v>
      </c>
      <c r="I81" s="546">
        <v>0</v>
      </c>
      <c r="J81" s="546">
        <v>0</v>
      </c>
      <c r="K81" s="546">
        <v>0</v>
      </c>
      <c r="L81" s="375"/>
    </row>
    <row r="82" spans="1:12" ht="31.5" x14ac:dyDescent="0.25">
      <c r="A82" s="348">
        <v>0</v>
      </c>
      <c r="B82" s="548" t="s">
        <v>770</v>
      </c>
      <c r="C82" s="348" t="s">
        <v>353</v>
      </c>
      <c r="D82" s="546">
        <v>0</v>
      </c>
      <c r="E82" s="546">
        <v>0</v>
      </c>
      <c r="F82" s="546">
        <v>0</v>
      </c>
      <c r="G82" s="546">
        <v>0.12</v>
      </c>
      <c r="H82" s="546">
        <v>0</v>
      </c>
      <c r="I82" s="546">
        <v>0</v>
      </c>
      <c r="J82" s="546">
        <v>0</v>
      </c>
      <c r="K82" s="546">
        <v>0</v>
      </c>
      <c r="L82" s="375"/>
    </row>
    <row r="83" spans="1:12" ht="63" x14ac:dyDescent="0.25">
      <c r="A83" s="348">
        <v>0</v>
      </c>
      <c r="B83" s="548" t="s">
        <v>771</v>
      </c>
      <c r="C83" s="348" t="s">
        <v>353</v>
      </c>
      <c r="D83" s="546">
        <v>0</v>
      </c>
      <c r="E83" s="546">
        <v>0</v>
      </c>
      <c r="F83" s="546">
        <v>0</v>
      </c>
      <c r="G83" s="546">
        <v>1.1599999999999999</v>
      </c>
      <c r="H83" s="546">
        <v>0</v>
      </c>
      <c r="I83" s="546">
        <v>0</v>
      </c>
      <c r="J83" s="546">
        <v>0</v>
      </c>
      <c r="K83" s="546">
        <v>0</v>
      </c>
      <c r="L83" s="375"/>
    </row>
    <row r="84" spans="1:12" ht="47.25" x14ac:dyDescent="0.25">
      <c r="A84" s="348">
        <v>0</v>
      </c>
      <c r="B84" s="548" t="s">
        <v>829</v>
      </c>
      <c r="C84" s="348" t="s">
        <v>353</v>
      </c>
      <c r="D84" s="546">
        <v>0</v>
      </c>
      <c r="E84" s="546">
        <v>0</v>
      </c>
      <c r="F84" s="546">
        <v>0</v>
      </c>
      <c r="G84" s="546">
        <v>2.7E-2</v>
      </c>
      <c r="H84" s="546">
        <v>0</v>
      </c>
      <c r="I84" s="546">
        <v>0</v>
      </c>
      <c r="J84" s="546">
        <v>0</v>
      </c>
      <c r="K84" s="546">
        <v>0</v>
      </c>
      <c r="L84" s="375"/>
    </row>
    <row r="85" spans="1:12" ht="47.25" x14ac:dyDescent="0.25">
      <c r="A85" s="348">
        <v>0</v>
      </c>
      <c r="B85" s="548" t="s">
        <v>830</v>
      </c>
      <c r="C85" s="348" t="s">
        <v>353</v>
      </c>
      <c r="D85" s="546">
        <v>0</v>
      </c>
      <c r="E85" s="546">
        <v>0</v>
      </c>
      <c r="F85" s="546">
        <v>0</v>
      </c>
      <c r="G85" s="546">
        <v>0.156</v>
      </c>
      <c r="H85" s="546">
        <v>0</v>
      </c>
      <c r="I85" s="546">
        <v>0</v>
      </c>
      <c r="J85" s="546">
        <v>0</v>
      </c>
      <c r="K85" s="546">
        <v>0</v>
      </c>
      <c r="L85" s="375"/>
    </row>
    <row r="86" spans="1:12" ht="63" x14ac:dyDescent="0.25">
      <c r="A86" s="348">
        <v>0</v>
      </c>
      <c r="B86" s="548" t="s">
        <v>831</v>
      </c>
      <c r="C86" s="348" t="s">
        <v>353</v>
      </c>
      <c r="D86" s="546">
        <v>0</v>
      </c>
      <c r="E86" s="546">
        <v>0</v>
      </c>
      <c r="F86" s="546">
        <v>0.16</v>
      </c>
      <c r="G86" s="546">
        <v>6.0999999999999999E-2</v>
      </c>
      <c r="H86" s="546">
        <v>0</v>
      </c>
      <c r="I86" s="546">
        <v>0</v>
      </c>
      <c r="J86" s="546">
        <v>0</v>
      </c>
      <c r="K86" s="546">
        <v>0</v>
      </c>
      <c r="L86" s="375"/>
    </row>
    <row r="87" spans="1:12" ht="63" x14ac:dyDescent="0.25">
      <c r="A87" s="348">
        <v>0</v>
      </c>
      <c r="B87" s="548" t="s">
        <v>832</v>
      </c>
      <c r="C87" s="348" t="s">
        <v>353</v>
      </c>
      <c r="D87" s="546">
        <v>0</v>
      </c>
      <c r="E87" s="546">
        <v>0</v>
      </c>
      <c r="F87" s="546">
        <v>0</v>
      </c>
      <c r="G87" s="546">
        <v>0.1</v>
      </c>
      <c r="H87" s="546">
        <v>0</v>
      </c>
      <c r="I87" s="546">
        <v>0</v>
      </c>
      <c r="J87" s="546">
        <v>0</v>
      </c>
      <c r="K87" s="546">
        <v>0</v>
      </c>
      <c r="L87" s="375"/>
    </row>
    <row r="88" spans="1:12" ht="47.25" x14ac:dyDescent="0.25">
      <c r="A88" s="348">
        <v>0</v>
      </c>
      <c r="B88" s="548" t="s">
        <v>833</v>
      </c>
      <c r="C88" s="348" t="s">
        <v>353</v>
      </c>
      <c r="D88" s="546">
        <v>0</v>
      </c>
      <c r="E88" s="546">
        <v>0</v>
      </c>
      <c r="F88" s="546">
        <v>0</v>
      </c>
      <c r="G88" s="546">
        <v>0.33500000000000002</v>
      </c>
      <c r="H88" s="546">
        <v>0</v>
      </c>
      <c r="I88" s="546">
        <v>0</v>
      </c>
      <c r="J88" s="546">
        <v>0</v>
      </c>
      <c r="K88" s="546">
        <v>0</v>
      </c>
      <c r="L88" s="375"/>
    </row>
    <row r="89" spans="1:12" ht="63" x14ac:dyDescent="0.25">
      <c r="A89" s="348">
        <v>0</v>
      </c>
      <c r="B89" s="548" t="s">
        <v>834</v>
      </c>
      <c r="C89" s="348" t="s">
        <v>353</v>
      </c>
      <c r="D89" s="546">
        <v>0</v>
      </c>
      <c r="E89" s="546">
        <v>0</v>
      </c>
      <c r="F89" s="546">
        <v>0.16</v>
      </c>
      <c r="G89" s="546">
        <v>9.7000000000000003E-2</v>
      </c>
      <c r="H89" s="546">
        <v>0</v>
      </c>
      <c r="I89" s="546">
        <v>0</v>
      </c>
      <c r="J89" s="546">
        <v>0</v>
      </c>
      <c r="K89" s="546">
        <v>0</v>
      </c>
      <c r="L89" s="375"/>
    </row>
    <row r="90" spans="1:12" ht="47.25" x14ac:dyDescent="0.25">
      <c r="A90" s="348">
        <v>0</v>
      </c>
      <c r="B90" s="548" t="s">
        <v>835</v>
      </c>
      <c r="C90" s="348" t="s">
        <v>353</v>
      </c>
      <c r="D90" s="546">
        <v>0</v>
      </c>
      <c r="E90" s="546">
        <v>0</v>
      </c>
      <c r="F90" s="546">
        <v>0</v>
      </c>
      <c r="G90" s="546">
        <v>0.94399999999999995</v>
      </c>
      <c r="H90" s="546">
        <v>0</v>
      </c>
      <c r="I90" s="546">
        <v>0</v>
      </c>
      <c r="J90" s="546">
        <v>0</v>
      </c>
      <c r="K90" s="546">
        <v>0</v>
      </c>
      <c r="L90" s="375"/>
    </row>
    <row r="91" spans="1:12" ht="31.5" x14ac:dyDescent="0.25">
      <c r="A91" s="348">
        <v>0</v>
      </c>
      <c r="B91" s="548" t="s">
        <v>837</v>
      </c>
      <c r="C91" s="348" t="s">
        <v>353</v>
      </c>
      <c r="D91" s="546">
        <v>0</v>
      </c>
      <c r="E91" s="546">
        <v>0</v>
      </c>
      <c r="F91" s="546">
        <v>0.1</v>
      </c>
      <c r="G91" s="546">
        <v>5.5E-2</v>
      </c>
      <c r="H91" s="546">
        <v>0</v>
      </c>
      <c r="I91" s="546">
        <v>0</v>
      </c>
      <c r="J91" s="546">
        <v>0</v>
      </c>
      <c r="K91" s="546">
        <v>0</v>
      </c>
      <c r="L91" s="375"/>
    </row>
    <row r="92" spans="1:12" ht="47.25" x14ac:dyDescent="0.25">
      <c r="A92" s="348">
        <v>0</v>
      </c>
      <c r="B92" s="548" t="s">
        <v>838</v>
      </c>
      <c r="C92" s="348" t="s">
        <v>353</v>
      </c>
      <c r="D92" s="546">
        <v>0</v>
      </c>
      <c r="E92" s="546">
        <v>0</v>
      </c>
      <c r="F92" s="546">
        <v>0</v>
      </c>
      <c r="G92" s="546">
        <v>0.59099999999999997</v>
      </c>
      <c r="H92" s="546">
        <v>0</v>
      </c>
      <c r="I92" s="546">
        <v>0</v>
      </c>
      <c r="J92" s="546">
        <v>0</v>
      </c>
      <c r="K92" s="546">
        <v>0</v>
      </c>
      <c r="L92" s="375"/>
    </row>
    <row r="93" spans="1:12" ht="47.25" x14ac:dyDescent="0.25">
      <c r="A93" s="348">
        <v>0</v>
      </c>
      <c r="B93" s="548" t="s">
        <v>839</v>
      </c>
      <c r="C93" s="348" t="s">
        <v>353</v>
      </c>
      <c r="D93" s="546">
        <v>0</v>
      </c>
      <c r="E93" s="546">
        <v>0</v>
      </c>
      <c r="F93" s="546">
        <v>0</v>
      </c>
      <c r="G93" s="546">
        <v>0.62</v>
      </c>
      <c r="H93" s="546">
        <v>0</v>
      </c>
      <c r="I93" s="546">
        <v>0</v>
      </c>
      <c r="J93" s="546">
        <v>0</v>
      </c>
      <c r="K93" s="546">
        <v>0</v>
      </c>
      <c r="L93" s="375"/>
    </row>
    <row r="94" spans="1:12" ht="47.25" x14ac:dyDescent="0.25">
      <c r="A94" s="348">
        <v>0</v>
      </c>
      <c r="B94" s="548" t="s">
        <v>841</v>
      </c>
      <c r="C94" s="348" t="s">
        <v>353</v>
      </c>
      <c r="D94" s="546">
        <v>0</v>
      </c>
      <c r="E94" s="546">
        <v>0</v>
      </c>
      <c r="F94" s="546">
        <v>0</v>
      </c>
      <c r="G94" s="546">
        <v>0.02</v>
      </c>
      <c r="H94" s="546">
        <v>0</v>
      </c>
      <c r="I94" s="546">
        <v>0</v>
      </c>
      <c r="J94" s="546">
        <v>0</v>
      </c>
      <c r="K94" s="546">
        <v>0</v>
      </c>
      <c r="L94" s="375"/>
    </row>
    <row r="95" spans="1:12" ht="110.25" x14ac:dyDescent="0.25">
      <c r="A95" s="348">
        <v>0</v>
      </c>
      <c r="B95" s="548" t="s">
        <v>842</v>
      </c>
      <c r="C95" s="348" t="s">
        <v>353</v>
      </c>
      <c r="D95" s="546">
        <v>0</v>
      </c>
      <c r="E95" s="546">
        <v>0</v>
      </c>
      <c r="F95" s="546">
        <v>0.26</v>
      </c>
      <c r="G95" s="546">
        <v>0.85499999999999998</v>
      </c>
      <c r="H95" s="546">
        <v>0</v>
      </c>
      <c r="I95" s="546">
        <v>0</v>
      </c>
      <c r="J95" s="546">
        <v>0</v>
      </c>
      <c r="K95" s="546">
        <v>0</v>
      </c>
      <c r="L95" s="375"/>
    </row>
    <row r="96" spans="1:12" ht="47.25" x14ac:dyDescent="0.25">
      <c r="A96" s="348">
        <v>0</v>
      </c>
      <c r="B96" s="548" t="s">
        <v>843</v>
      </c>
      <c r="C96" s="348" t="s">
        <v>353</v>
      </c>
      <c r="D96" s="546">
        <v>0</v>
      </c>
      <c r="E96" s="546">
        <v>0</v>
      </c>
      <c r="F96" s="546">
        <v>0.16</v>
      </c>
      <c r="G96" s="546">
        <v>0.31</v>
      </c>
      <c r="H96" s="546">
        <v>0</v>
      </c>
      <c r="I96" s="546">
        <v>0</v>
      </c>
      <c r="J96" s="546">
        <v>0</v>
      </c>
      <c r="K96" s="546">
        <v>0</v>
      </c>
      <c r="L96" s="375"/>
    </row>
    <row r="97" spans="1:12" ht="47.25" x14ac:dyDescent="0.25">
      <c r="A97" s="348">
        <v>0</v>
      </c>
      <c r="B97" s="548" t="s">
        <v>845</v>
      </c>
      <c r="C97" s="348" t="s">
        <v>353</v>
      </c>
      <c r="D97" s="546">
        <v>0</v>
      </c>
      <c r="E97" s="546">
        <v>0</v>
      </c>
      <c r="F97" s="546">
        <v>0.1</v>
      </c>
      <c r="G97" s="546">
        <v>0.04</v>
      </c>
      <c r="H97" s="546">
        <v>0</v>
      </c>
      <c r="I97" s="546">
        <v>0</v>
      </c>
      <c r="J97" s="546">
        <v>0</v>
      </c>
      <c r="K97" s="546">
        <v>0</v>
      </c>
      <c r="L97" s="375"/>
    </row>
    <row r="98" spans="1:12" ht="31.5" x14ac:dyDescent="0.25">
      <c r="A98" s="348">
        <v>0</v>
      </c>
      <c r="B98" s="548" t="s">
        <v>943</v>
      </c>
      <c r="C98" s="348" t="s">
        <v>353</v>
      </c>
      <c r="D98" s="546">
        <v>0</v>
      </c>
      <c r="E98" s="546">
        <v>0</v>
      </c>
      <c r="F98" s="546">
        <v>0</v>
      </c>
      <c r="G98" s="546">
        <v>0.63</v>
      </c>
      <c r="H98" s="546">
        <v>0</v>
      </c>
      <c r="I98" s="546">
        <v>0</v>
      </c>
      <c r="J98" s="546">
        <v>0</v>
      </c>
      <c r="K98" s="546">
        <v>0</v>
      </c>
      <c r="L98" s="375"/>
    </row>
    <row r="99" spans="1:12" ht="47.25" x14ac:dyDescent="0.25">
      <c r="A99" s="348">
        <v>0</v>
      </c>
      <c r="B99" s="548" t="s">
        <v>945</v>
      </c>
      <c r="C99" s="348" t="s">
        <v>353</v>
      </c>
      <c r="D99" s="546">
        <v>0</v>
      </c>
      <c r="E99" s="546">
        <v>0</v>
      </c>
      <c r="F99" s="546">
        <v>0</v>
      </c>
      <c r="G99" s="546">
        <v>0.35</v>
      </c>
      <c r="H99" s="546">
        <v>0</v>
      </c>
      <c r="I99" s="546">
        <v>0</v>
      </c>
      <c r="J99" s="546">
        <v>0</v>
      </c>
      <c r="K99" s="546">
        <v>0</v>
      </c>
      <c r="L99" s="375"/>
    </row>
    <row r="100" spans="1:12" ht="63" x14ac:dyDescent="0.25">
      <c r="A100" s="348">
        <v>0</v>
      </c>
      <c r="B100" s="548" t="s">
        <v>946</v>
      </c>
      <c r="C100" s="348" t="s">
        <v>353</v>
      </c>
      <c r="D100" s="546">
        <v>0</v>
      </c>
      <c r="E100" s="546">
        <v>0</v>
      </c>
      <c r="F100" s="546">
        <v>0</v>
      </c>
      <c r="G100" s="546">
        <v>0.06</v>
      </c>
      <c r="H100" s="546">
        <v>0</v>
      </c>
      <c r="I100" s="546">
        <v>0</v>
      </c>
      <c r="J100" s="546">
        <v>0</v>
      </c>
      <c r="K100" s="546">
        <v>0</v>
      </c>
      <c r="L100" s="375"/>
    </row>
    <row r="101" spans="1:12" ht="63" x14ac:dyDescent="0.25">
      <c r="A101" s="348">
        <v>0</v>
      </c>
      <c r="B101" s="548" t="s">
        <v>950</v>
      </c>
      <c r="C101" s="348" t="s">
        <v>353</v>
      </c>
      <c r="D101" s="546">
        <v>0</v>
      </c>
      <c r="E101" s="546">
        <v>0</v>
      </c>
      <c r="F101" s="546">
        <v>0</v>
      </c>
      <c r="G101" s="546">
        <v>0.01</v>
      </c>
      <c r="H101" s="546">
        <v>0</v>
      </c>
      <c r="I101" s="546">
        <v>0</v>
      </c>
      <c r="J101" s="546">
        <v>0</v>
      </c>
      <c r="K101" s="546">
        <v>0</v>
      </c>
      <c r="L101" s="375"/>
    </row>
    <row r="102" spans="1:12" ht="78.75" x14ac:dyDescent="0.25">
      <c r="A102" s="348">
        <v>0</v>
      </c>
      <c r="B102" s="548" t="s">
        <v>951</v>
      </c>
      <c r="C102" s="348" t="s">
        <v>353</v>
      </c>
      <c r="D102" s="546">
        <v>0</v>
      </c>
      <c r="E102" s="546">
        <v>0</v>
      </c>
      <c r="F102" s="546">
        <v>0</v>
      </c>
      <c r="G102" s="546">
        <v>0.01</v>
      </c>
      <c r="H102" s="546">
        <v>0</v>
      </c>
      <c r="I102" s="546">
        <v>0</v>
      </c>
      <c r="J102" s="546">
        <v>0</v>
      </c>
      <c r="K102" s="546">
        <v>0</v>
      </c>
      <c r="L102" s="375"/>
    </row>
    <row r="103" spans="1:12" ht="63" x14ac:dyDescent="0.25">
      <c r="A103" s="348">
        <v>0</v>
      </c>
      <c r="B103" s="548" t="s">
        <v>846</v>
      </c>
      <c r="C103" s="348" t="s">
        <v>355</v>
      </c>
      <c r="D103" s="546">
        <v>0</v>
      </c>
      <c r="E103" s="546">
        <v>0</v>
      </c>
      <c r="F103" s="546">
        <v>0</v>
      </c>
      <c r="G103" s="546">
        <v>7.0000000000000007E-2</v>
      </c>
      <c r="H103" s="546">
        <v>0</v>
      </c>
      <c r="I103" s="546">
        <v>0</v>
      </c>
      <c r="J103" s="546">
        <v>0</v>
      </c>
      <c r="K103" s="546">
        <v>0</v>
      </c>
      <c r="L103" s="375"/>
    </row>
    <row r="104" spans="1:12" x14ac:dyDescent="0.25">
      <c r="A104" s="348">
        <v>0</v>
      </c>
      <c r="B104" s="548" t="s">
        <v>606</v>
      </c>
      <c r="C104" s="348" t="s">
        <v>355</v>
      </c>
      <c r="D104" s="546">
        <v>3.2000000000000006</v>
      </c>
      <c r="E104" s="546">
        <v>24.6</v>
      </c>
      <c r="F104" s="546">
        <v>5.77</v>
      </c>
      <c r="G104" s="546">
        <v>87.767999999999986</v>
      </c>
      <c r="H104" s="546">
        <v>0</v>
      </c>
      <c r="I104" s="546">
        <v>0</v>
      </c>
      <c r="J104" s="546">
        <v>0</v>
      </c>
      <c r="K104" s="546">
        <v>0</v>
      </c>
      <c r="L104" s="375"/>
    </row>
    <row r="105" spans="1:12" ht="31.5" x14ac:dyDescent="0.25">
      <c r="A105" s="348">
        <v>0</v>
      </c>
      <c r="B105" s="548" t="s">
        <v>605</v>
      </c>
      <c r="C105" s="348" t="s">
        <v>357</v>
      </c>
      <c r="D105" s="546">
        <v>0</v>
      </c>
      <c r="E105" s="546">
        <v>0</v>
      </c>
      <c r="F105" s="546">
        <v>0</v>
      </c>
      <c r="G105" s="546">
        <v>0.05</v>
      </c>
      <c r="H105" s="546">
        <v>0</v>
      </c>
      <c r="I105" s="546">
        <v>0</v>
      </c>
      <c r="J105" s="546">
        <v>0</v>
      </c>
      <c r="K105" s="546">
        <v>0</v>
      </c>
      <c r="L105" s="375"/>
    </row>
    <row r="106" spans="1:12" ht="31.5" x14ac:dyDescent="0.25">
      <c r="A106" s="348">
        <v>0</v>
      </c>
      <c r="B106" s="548" t="s">
        <v>859</v>
      </c>
      <c r="C106" s="348" t="s">
        <v>356</v>
      </c>
      <c r="D106" s="546">
        <v>1.4</v>
      </c>
      <c r="E106" s="546">
        <v>19.04</v>
      </c>
      <c r="F106" s="546">
        <v>1.1600000000000001</v>
      </c>
      <c r="G106" s="546">
        <v>14.465999999999998</v>
      </c>
      <c r="H106" s="546">
        <v>0.35</v>
      </c>
      <c r="I106" s="546">
        <v>0</v>
      </c>
      <c r="J106" s="546">
        <v>0</v>
      </c>
      <c r="K106" s="546">
        <v>0</v>
      </c>
      <c r="L106" s="375"/>
    </row>
    <row r="107" spans="1:12" ht="31.5" x14ac:dyDescent="0.25">
      <c r="A107" s="348">
        <v>0</v>
      </c>
      <c r="B107" s="548" t="s">
        <v>608</v>
      </c>
      <c r="C107" s="348" t="s">
        <v>353</v>
      </c>
      <c r="D107" s="546">
        <v>4</v>
      </c>
      <c r="E107" s="546">
        <v>30.765000000000001</v>
      </c>
      <c r="F107" s="546">
        <v>10.725000000000001</v>
      </c>
      <c r="G107" s="546">
        <v>93.597000000000008</v>
      </c>
      <c r="H107" s="546">
        <v>0</v>
      </c>
      <c r="I107" s="546">
        <v>0</v>
      </c>
      <c r="J107" s="546">
        <v>0</v>
      </c>
      <c r="K107" s="546">
        <v>0</v>
      </c>
      <c r="L107" s="375"/>
    </row>
    <row r="108" spans="1:12" ht="63" x14ac:dyDescent="0.25">
      <c r="A108" s="348">
        <v>0</v>
      </c>
      <c r="B108" s="548" t="s">
        <v>609</v>
      </c>
      <c r="C108" s="348" t="s">
        <v>353</v>
      </c>
      <c r="D108" s="546">
        <v>0</v>
      </c>
      <c r="E108" s="546">
        <v>0</v>
      </c>
      <c r="F108" s="546">
        <v>0</v>
      </c>
      <c r="G108" s="546">
        <v>0.44500000000000001</v>
      </c>
      <c r="H108" s="546">
        <v>0</v>
      </c>
      <c r="I108" s="546">
        <v>0</v>
      </c>
      <c r="J108" s="546">
        <v>0</v>
      </c>
      <c r="K108" s="546">
        <v>0</v>
      </c>
      <c r="L108" s="375"/>
    </row>
    <row r="109" spans="1:12" ht="31.5" x14ac:dyDescent="0.25">
      <c r="A109" s="348">
        <v>0</v>
      </c>
      <c r="B109" s="548" t="s">
        <v>847</v>
      </c>
      <c r="C109" s="348" t="s">
        <v>353</v>
      </c>
      <c r="D109" s="546">
        <v>0</v>
      </c>
      <c r="E109" s="546">
        <v>1.036</v>
      </c>
      <c r="F109" s="546">
        <v>0</v>
      </c>
      <c r="G109" s="546">
        <v>1.036</v>
      </c>
      <c r="H109" s="546">
        <v>0</v>
      </c>
      <c r="I109" s="546">
        <v>1.036</v>
      </c>
      <c r="J109" s="546">
        <v>0</v>
      </c>
      <c r="K109" s="546">
        <v>0</v>
      </c>
      <c r="L109" s="375"/>
    </row>
    <row r="110" spans="1:12" ht="31.5" x14ac:dyDescent="0.25">
      <c r="A110" s="348">
        <v>0</v>
      </c>
      <c r="B110" s="548" t="s">
        <v>613</v>
      </c>
      <c r="C110" s="348" t="s">
        <v>353</v>
      </c>
      <c r="D110" s="546">
        <v>0</v>
      </c>
      <c r="E110" s="546">
        <v>0</v>
      </c>
      <c r="F110" s="546">
        <v>0</v>
      </c>
      <c r="G110" s="546">
        <v>0.08</v>
      </c>
      <c r="H110" s="546">
        <v>0</v>
      </c>
      <c r="I110" s="546">
        <v>0</v>
      </c>
      <c r="J110" s="546">
        <v>0</v>
      </c>
      <c r="K110" s="546">
        <v>0</v>
      </c>
      <c r="L110" s="375"/>
    </row>
    <row r="111" spans="1:12" ht="63" x14ac:dyDescent="0.25">
      <c r="A111" s="348">
        <v>0</v>
      </c>
      <c r="B111" s="548" t="s">
        <v>774</v>
      </c>
      <c r="C111" s="348" t="s">
        <v>353</v>
      </c>
      <c r="D111" s="546">
        <v>0</v>
      </c>
      <c r="E111" s="546">
        <v>0</v>
      </c>
      <c r="F111" s="546">
        <v>0</v>
      </c>
      <c r="G111" s="546">
        <v>0.11</v>
      </c>
      <c r="H111" s="546">
        <v>0</v>
      </c>
      <c r="I111" s="546">
        <v>0</v>
      </c>
      <c r="J111" s="546">
        <v>0</v>
      </c>
      <c r="K111" s="546">
        <v>0</v>
      </c>
      <c r="L111" s="375"/>
    </row>
    <row r="112" spans="1:12" ht="47.25" x14ac:dyDescent="0.25">
      <c r="A112" s="348">
        <v>0</v>
      </c>
      <c r="B112" s="548" t="s">
        <v>775</v>
      </c>
      <c r="C112" s="348" t="s">
        <v>353</v>
      </c>
      <c r="D112" s="546">
        <v>0</v>
      </c>
      <c r="E112" s="546">
        <v>0</v>
      </c>
      <c r="F112" s="546">
        <v>0</v>
      </c>
      <c r="G112" s="546">
        <v>0.105</v>
      </c>
      <c r="H112" s="546">
        <v>0</v>
      </c>
      <c r="I112" s="546">
        <v>0</v>
      </c>
      <c r="J112" s="546">
        <v>0</v>
      </c>
      <c r="K112" s="546">
        <v>0</v>
      </c>
      <c r="L112" s="375"/>
    </row>
    <row r="113" spans="1:12" ht="63" x14ac:dyDescent="0.25">
      <c r="A113" s="348">
        <v>0</v>
      </c>
      <c r="B113" s="548" t="s">
        <v>776</v>
      </c>
      <c r="C113" s="348" t="s">
        <v>353</v>
      </c>
      <c r="D113" s="546">
        <v>0</v>
      </c>
      <c r="E113" s="546">
        <v>0</v>
      </c>
      <c r="F113" s="546">
        <v>0</v>
      </c>
      <c r="G113" s="546">
        <v>0.188</v>
      </c>
      <c r="H113" s="546">
        <v>0</v>
      </c>
      <c r="I113" s="546">
        <v>0</v>
      </c>
      <c r="J113" s="546">
        <v>0</v>
      </c>
      <c r="K113" s="546">
        <v>0</v>
      </c>
      <c r="L113" s="375"/>
    </row>
    <row r="114" spans="1:12" ht="47.25" x14ac:dyDescent="0.25">
      <c r="A114" s="348">
        <v>0</v>
      </c>
      <c r="B114" s="548" t="s">
        <v>777</v>
      </c>
      <c r="C114" s="348" t="s">
        <v>353</v>
      </c>
      <c r="D114" s="546">
        <v>0</v>
      </c>
      <c r="E114" s="546">
        <v>0</v>
      </c>
      <c r="F114" s="546">
        <v>0</v>
      </c>
      <c r="G114" s="546">
        <v>4.8000000000000001E-2</v>
      </c>
      <c r="H114" s="546">
        <v>0</v>
      </c>
      <c r="I114" s="546">
        <v>0</v>
      </c>
      <c r="J114" s="546">
        <v>0</v>
      </c>
      <c r="K114" s="546">
        <v>0</v>
      </c>
      <c r="L114" s="375"/>
    </row>
    <row r="115" spans="1:12" ht="63" x14ac:dyDescent="0.25">
      <c r="A115" s="348">
        <v>0</v>
      </c>
      <c r="B115" s="548" t="s">
        <v>778</v>
      </c>
      <c r="C115" s="348" t="s">
        <v>353</v>
      </c>
      <c r="D115" s="546">
        <v>0</v>
      </c>
      <c r="E115" s="546">
        <v>0</v>
      </c>
      <c r="F115" s="546">
        <v>6.3E-2</v>
      </c>
      <c r="G115" s="546">
        <v>1.4999999999999999E-2</v>
      </c>
      <c r="H115" s="546">
        <v>0</v>
      </c>
      <c r="I115" s="546">
        <v>0</v>
      </c>
      <c r="J115" s="546">
        <v>0</v>
      </c>
      <c r="K115" s="546">
        <v>0</v>
      </c>
      <c r="L115" s="375"/>
    </row>
    <row r="116" spans="1:12" ht="94.5" x14ac:dyDescent="0.25">
      <c r="A116" s="348">
        <v>0</v>
      </c>
      <c r="B116" s="548" t="s">
        <v>779</v>
      </c>
      <c r="C116" s="348" t="s">
        <v>353</v>
      </c>
      <c r="D116" s="546">
        <v>0</v>
      </c>
      <c r="E116" s="546">
        <v>0</v>
      </c>
      <c r="F116" s="546">
        <v>0</v>
      </c>
      <c r="G116" s="546">
        <v>0.05</v>
      </c>
      <c r="H116" s="546">
        <v>0</v>
      </c>
      <c r="I116" s="546">
        <v>0</v>
      </c>
      <c r="J116" s="546">
        <v>0</v>
      </c>
      <c r="K116" s="546">
        <v>0</v>
      </c>
      <c r="L116" s="375"/>
    </row>
    <row r="117" spans="1:12" ht="63" x14ac:dyDescent="0.25">
      <c r="A117" s="348">
        <v>0</v>
      </c>
      <c r="B117" s="548" t="s">
        <v>781</v>
      </c>
      <c r="C117" s="348" t="s">
        <v>353</v>
      </c>
      <c r="D117" s="546">
        <v>0</v>
      </c>
      <c r="E117" s="546">
        <v>0</v>
      </c>
      <c r="F117" s="546">
        <v>6.3E-2</v>
      </c>
      <c r="G117" s="546">
        <v>0.42099999999999999</v>
      </c>
      <c r="H117" s="546">
        <v>0</v>
      </c>
      <c r="I117" s="546">
        <v>0</v>
      </c>
      <c r="J117" s="546">
        <v>0</v>
      </c>
      <c r="K117" s="546">
        <v>0</v>
      </c>
      <c r="L117" s="375"/>
    </row>
    <row r="118" spans="1:12" ht="47.25" x14ac:dyDescent="0.25">
      <c r="A118" s="348">
        <v>0</v>
      </c>
      <c r="B118" s="548" t="s">
        <v>782</v>
      </c>
      <c r="C118" s="348" t="s">
        <v>353</v>
      </c>
      <c r="D118" s="546">
        <v>0</v>
      </c>
      <c r="E118" s="546">
        <v>0</v>
      </c>
      <c r="F118" s="546">
        <v>0</v>
      </c>
      <c r="G118" s="546">
        <v>0.04</v>
      </c>
      <c r="H118" s="546">
        <v>0</v>
      </c>
      <c r="I118" s="546">
        <v>0</v>
      </c>
      <c r="J118" s="546">
        <v>0</v>
      </c>
      <c r="K118" s="546">
        <v>0</v>
      </c>
      <c r="L118" s="375"/>
    </row>
    <row r="119" spans="1:12" ht="47.25" x14ac:dyDescent="0.25">
      <c r="A119" s="348">
        <v>0</v>
      </c>
      <c r="B119" s="548" t="s">
        <v>783</v>
      </c>
      <c r="C119" s="348" t="s">
        <v>353</v>
      </c>
      <c r="D119" s="546">
        <v>0</v>
      </c>
      <c r="E119" s="546">
        <v>0</v>
      </c>
      <c r="F119" s="546">
        <v>0</v>
      </c>
      <c r="G119" s="546">
        <v>0.13500000000000001</v>
      </c>
      <c r="H119" s="546">
        <v>0</v>
      </c>
      <c r="I119" s="546">
        <v>0</v>
      </c>
      <c r="J119" s="546">
        <v>0</v>
      </c>
      <c r="K119" s="546">
        <v>0</v>
      </c>
      <c r="L119" s="375"/>
    </row>
    <row r="120" spans="1:12" ht="47.25" x14ac:dyDescent="0.25">
      <c r="A120" s="348">
        <v>0</v>
      </c>
      <c r="B120" s="548" t="s">
        <v>784</v>
      </c>
      <c r="C120" s="348" t="s">
        <v>353</v>
      </c>
      <c r="D120" s="546">
        <v>0</v>
      </c>
      <c r="E120" s="546">
        <v>0</v>
      </c>
      <c r="F120" s="546">
        <v>0</v>
      </c>
      <c r="G120" s="546">
        <v>0.03</v>
      </c>
      <c r="H120" s="546">
        <v>0</v>
      </c>
      <c r="I120" s="546">
        <v>0</v>
      </c>
      <c r="J120" s="546">
        <v>0</v>
      </c>
      <c r="K120" s="546">
        <v>0</v>
      </c>
      <c r="L120" s="375"/>
    </row>
    <row r="121" spans="1:12" ht="31.5" x14ac:dyDescent="0.25">
      <c r="A121" s="348">
        <v>0</v>
      </c>
      <c r="B121" s="548" t="s">
        <v>785</v>
      </c>
      <c r="C121" s="348" t="s">
        <v>353</v>
      </c>
      <c r="D121" s="546">
        <v>0</v>
      </c>
      <c r="E121" s="546">
        <v>0</v>
      </c>
      <c r="F121" s="546">
        <v>0</v>
      </c>
      <c r="G121" s="546">
        <v>0.12</v>
      </c>
      <c r="H121" s="546">
        <v>0</v>
      </c>
      <c r="I121" s="546">
        <v>0</v>
      </c>
      <c r="J121" s="546">
        <v>0</v>
      </c>
      <c r="K121" s="546">
        <v>0</v>
      </c>
      <c r="L121" s="375"/>
    </row>
    <row r="122" spans="1:12" ht="126" x14ac:dyDescent="0.25">
      <c r="A122" s="348">
        <v>0</v>
      </c>
      <c r="B122" s="548" t="s">
        <v>848</v>
      </c>
      <c r="C122" s="348" t="s">
        <v>353</v>
      </c>
      <c r="D122" s="546">
        <v>0</v>
      </c>
      <c r="E122" s="546">
        <v>0</v>
      </c>
      <c r="F122" s="546">
        <v>0</v>
      </c>
      <c r="G122" s="546">
        <v>0.03</v>
      </c>
      <c r="H122" s="546">
        <v>0</v>
      </c>
      <c r="I122" s="546">
        <v>0</v>
      </c>
      <c r="J122" s="546">
        <v>0</v>
      </c>
      <c r="K122" s="546">
        <v>0</v>
      </c>
      <c r="L122" s="375"/>
    </row>
    <row r="123" spans="1:12" ht="31.5" x14ac:dyDescent="0.25">
      <c r="A123" s="348">
        <v>0</v>
      </c>
      <c r="B123" s="548" t="s">
        <v>849</v>
      </c>
      <c r="C123" s="348" t="s">
        <v>353</v>
      </c>
      <c r="D123" s="546">
        <v>0</v>
      </c>
      <c r="E123" s="546">
        <v>0</v>
      </c>
      <c r="F123" s="546">
        <v>0</v>
      </c>
      <c r="G123" s="546">
        <v>0.217</v>
      </c>
      <c r="H123" s="546">
        <v>0</v>
      </c>
      <c r="I123" s="546">
        <v>0</v>
      </c>
      <c r="J123" s="546">
        <v>0</v>
      </c>
      <c r="K123" s="546">
        <v>0</v>
      </c>
      <c r="L123" s="375"/>
    </row>
    <row r="124" spans="1:12" ht="63" x14ac:dyDescent="0.25">
      <c r="A124" s="348">
        <v>0</v>
      </c>
      <c r="B124" s="548" t="s">
        <v>850</v>
      </c>
      <c r="C124" s="348" t="s">
        <v>353</v>
      </c>
      <c r="D124" s="546">
        <v>0</v>
      </c>
      <c r="E124" s="546">
        <v>0</v>
      </c>
      <c r="F124" s="546">
        <v>0</v>
      </c>
      <c r="G124" s="546">
        <v>0.28000000000000003</v>
      </c>
      <c r="H124" s="546">
        <v>0</v>
      </c>
      <c r="I124" s="546">
        <v>0</v>
      </c>
      <c r="J124" s="546">
        <v>0</v>
      </c>
      <c r="K124" s="546">
        <v>0</v>
      </c>
      <c r="L124" s="375"/>
    </row>
    <row r="125" spans="1:12" ht="47.25" x14ac:dyDescent="0.25">
      <c r="A125" s="348">
        <v>0</v>
      </c>
      <c r="B125" s="548" t="s">
        <v>851</v>
      </c>
      <c r="C125" s="348" t="s">
        <v>353</v>
      </c>
      <c r="D125" s="546">
        <v>0</v>
      </c>
      <c r="E125" s="546">
        <v>0</v>
      </c>
      <c r="F125" s="546">
        <v>0</v>
      </c>
      <c r="G125" s="546">
        <v>0.14899999999999999</v>
      </c>
      <c r="H125" s="546">
        <v>0</v>
      </c>
      <c r="I125" s="546">
        <v>0</v>
      </c>
      <c r="J125" s="546">
        <v>0</v>
      </c>
      <c r="K125" s="546">
        <v>0</v>
      </c>
      <c r="L125" s="375"/>
    </row>
    <row r="126" spans="1:12" ht="47.25" x14ac:dyDescent="0.25">
      <c r="A126" s="348">
        <v>0</v>
      </c>
      <c r="B126" s="548" t="s">
        <v>852</v>
      </c>
      <c r="C126" s="348" t="s">
        <v>353</v>
      </c>
      <c r="D126" s="546">
        <v>0</v>
      </c>
      <c r="E126" s="546">
        <v>0</v>
      </c>
      <c r="F126" s="546">
        <v>0</v>
      </c>
      <c r="G126" s="546">
        <v>0.03</v>
      </c>
      <c r="H126" s="546">
        <v>0</v>
      </c>
      <c r="I126" s="546">
        <v>0</v>
      </c>
      <c r="J126" s="546">
        <v>0</v>
      </c>
      <c r="K126" s="546">
        <v>0</v>
      </c>
      <c r="L126" s="375"/>
    </row>
    <row r="127" spans="1:12" ht="47.25" x14ac:dyDescent="0.25">
      <c r="A127" s="348">
        <v>0</v>
      </c>
      <c r="B127" s="548" t="s">
        <v>853</v>
      </c>
      <c r="C127" s="348" t="s">
        <v>353</v>
      </c>
      <c r="D127" s="546">
        <v>0</v>
      </c>
      <c r="E127" s="546">
        <v>0</v>
      </c>
      <c r="F127" s="546">
        <v>0</v>
      </c>
      <c r="G127" s="546">
        <v>0.13</v>
      </c>
      <c r="H127" s="546">
        <v>0</v>
      </c>
      <c r="I127" s="546">
        <v>0</v>
      </c>
      <c r="J127" s="546">
        <v>0</v>
      </c>
      <c r="K127" s="546">
        <v>0</v>
      </c>
      <c r="L127" s="375"/>
    </row>
    <row r="128" spans="1:12" ht="31.5" x14ac:dyDescent="0.25">
      <c r="A128" s="348">
        <v>0</v>
      </c>
      <c r="B128" s="548" t="s">
        <v>854</v>
      </c>
      <c r="C128" s="348" t="s">
        <v>353</v>
      </c>
      <c r="D128" s="546">
        <v>0</v>
      </c>
      <c r="E128" s="546">
        <v>0</v>
      </c>
      <c r="F128" s="546">
        <v>6.3E-2</v>
      </c>
      <c r="G128" s="546">
        <v>0</v>
      </c>
      <c r="H128" s="546">
        <v>0</v>
      </c>
      <c r="I128" s="546">
        <v>0</v>
      </c>
      <c r="J128" s="546">
        <v>0</v>
      </c>
      <c r="K128" s="546">
        <v>0</v>
      </c>
      <c r="L128" s="375"/>
    </row>
    <row r="129" spans="1:12" ht="94.5" x14ac:dyDescent="0.25">
      <c r="A129" s="348">
        <v>0</v>
      </c>
      <c r="B129" s="548" t="s">
        <v>856</v>
      </c>
      <c r="C129" s="348" t="s">
        <v>353</v>
      </c>
      <c r="D129" s="546">
        <v>0</v>
      </c>
      <c r="E129" s="546">
        <v>0</v>
      </c>
      <c r="F129" s="546">
        <v>0</v>
      </c>
      <c r="G129" s="546">
        <v>0.18</v>
      </c>
      <c r="H129" s="546">
        <v>0</v>
      </c>
      <c r="I129" s="546">
        <v>0</v>
      </c>
      <c r="J129" s="546">
        <v>0</v>
      </c>
      <c r="K129" s="546">
        <v>0</v>
      </c>
      <c r="L129" s="375"/>
    </row>
    <row r="130" spans="1:12" ht="78.75" x14ac:dyDescent="0.25">
      <c r="A130" s="348">
        <v>0</v>
      </c>
      <c r="B130" s="548" t="s">
        <v>857</v>
      </c>
      <c r="C130" s="348" t="s">
        <v>353</v>
      </c>
      <c r="D130" s="546">
        <v>0</v>
      </c>
      <c r="E130" s="546">
        <v>0</v>
      </c>
      <c r="F130" s="546">
        <v>0</v>
      </c>
      <c r="G130" s="546">
        <v>1.1499999999999999</v>
      </c>
      <c r="H130" s="546">
        <v>0</v>
      </c>
      <c r="I130" s="546">
        <v>0</v>
      </c>
      <c r="J130" s="546">
        <v>0</v>
      </c>
      <c r="K130" s="546">
        <v>0</v>
      </c>
      <c r="L130" s="375"/>
    </row>
    <row r="131" spans="1:12" ht="31.5" x14ac:dyDescent="0.25">
      <c r="A131" s="348">
        <v>0</v>
      </c>
      <c r="B131" s="548" t="s">
        <v>858</v>
      </c>
      <c r="C131" s="348" t="s">
        <v>353</v>
      </c>
      <c r="D131" s="546">
        <v>0</v>
      </c>
      <c r="E131" s="546">
        <v>0</v>
      </c>
      <c r="F131" s="546">
        <v>0</v>
      </c>
      <c r="G131" s="546">
        <v>0.23</v>
      </c>
      <c r="H131" s="546">
        <v>0</v>
      </c>
      <c r="I131" s="546">
        <v>0</v>
      </c>
      <c r="J131" s="546">
        <v>0</v>
      </c>
      <c r="K131" s="546">
        <v>0</v>
      </c>
      <c r="L131" s="375"/>
    </row>
    <row r="132" spans="1:12" ht="47.25" x14ac:dyDescent="0.25">
      <c r="A132" s="348">
        <v>0</v>
      </c>
      <c r="B132" s="548" t="s">
        <v>954</v>
      </c>
      <c r="C132" s="348" t="s">
        <v>353</v>
      </c>
      <c r="D132" s="546">
        <v>0</v>
      </c>
      <c r="E132" s="546">
        <v>0</v>
      </c>
      <c r="F132" s="546">
        <v>0</v>
      </c>
      <c r="G132" s="546">
        <v>0.34300000000000003</v>
      </c>
      <c r="H132" s="546">
        <v>0</v>
      </c>
      <c r="I132" s="546">
        <v>0</v>
      </c>
      <c r="J132" s="546">
        <v>0</v>
      </c>
      <c r="K132" s="546">
        <v>0</v>
      </c>
      <c r="L132" s="375"/>
    </row>
    <row r="133" spans="1:12" ht="63" x14ac:dyDescent="0.25">
      <c r="A133" s="348">
        <v>0</v>
      </c>
      <c r="B133" s="548" t="s">
        <v>956</v>
      </c>
      <c r="C133" s="348" t="s">
        <v>353</v>
      </c>
      <c r="D133" s="546">
        <v>0</v>
      </c>
      <c r="E133" s="546">
        <v>0</v>
      </c>
      <c r="F133" s="546">
        <v>0</v>
      </c>
      <c r="G133" s="546">
        <v>0.04</v>
      </c>
      <c r="H133" s="546">
        <v>0</v>
      </c>
      <c r="I133" s="546">
        <v>0</v>
      </c>
      <c r="J133" s="546">
        <v>0</v>
      </c>
      <c r="K133" s="546">
        <v>0</v>
      </c>
      <c r="L133" s="375"/>
    </row>
    <row r="134" spans="1:12" ht="47.25" x14ac:dyDescent="0.25">
      <c r="A134" s="348">
        <v>0</v>
      </c>
      <c r="B134" s="548" t="s">
        <v>957</v>
      </c>
      <c r="C134" s="348" t="s">
        <v>353</v>
      </c>
      <c r="D134" s="546">
        <v>0</v>
      </c>
      <c r="E134" s="546">
        <v>0</v>
      </c>
      <c r="F134" s="546">
        <v>0</v>
      </c>
      <c r="G134" s="546">
        <v>4.7E-2</v>
      </c>
      <c r="H134" s="546">
        <v>0</v>
      </c>
      <c r="I134" s="546">
        <v>0</v>
      </c>
      <c r="J134" s="546">
        <v>0</v>
      </c>
      <c r="K134" s="546">
        <v>0</v>
      </c>
      <c r="L134" s="375"/>
    </row>
    <row r="135" spans="1:12" ht="47.25" x14ac:dyDescent="0.25">
      <c r="A135" s="348">
        <v>0</v>
      </c>
      <c r="B135" s="548" t="s">
        <v>958</v>
      </c>
      <c r="C135" s="348" t="s">
        <v>353</v>
      </c>
      <c r="D135" s="546">
        <v>0</v>
      </c>
      <c r="E135" s="546">
        <v>0</v>
      </c>
      <c r="F135" s="546">
        <v>0</v>
      </c>
      <c r="G135" s="546">
        <v>0.40500000000000003</v>
      </c>
      <c r="H135" s="546">
        <v>0</v>
      </c>
      <c r="I135" s="546">
        <v>0</v>
      </c>
      <c r="J135" s="546">
        <v>0</v>
      </c>
      <c r="K135" s="546">
        <v>0</v>
      </c>
      <c r="L135" s="375"/>
    </row>
    <row r="136" spans="1:12" ht="63" x14ac:dyDescent="0.25">
      <c r="A136" s="348">
        <v>0</v>
      </c>
      <c r="B136" s="548" t="s">
        <v>959</v>
      </c>
      <c r="C136" s="348" t="s">
        <v>353</v>
      </c>
      <c r="D136" s="546">
        <v>0</v>
      </c>
      <c r="E136" s="546">
        <v>0</v>
      </c>
      <c r="F136" s="546">
        <v>0</v>
      </c>
      <c r="G136" s="546">
        <v>0.14199999999999999</v>
      </c>
      <c r="H136" s="546">
        <v>0</v>
      </c>
      <c r="I136" s="546">
        <v>0</v>
      </c>
      <c r="J136" s="546">
        <v>0</v>
      </c>
      <c r="K136" s="546">
        <v>0</v>
      </c>
      <c r="L136" s="375"/>
    </row>
    <row r="137" spans="1:12" ht="63" x14ac:dyDescent="0.25">
      <c r="A137" s="348">
        <v>0</v>
      </c>
      <c r="B137" s="548" t="s">
        <v>960</v>
      </c>
      <c r="C137" s="348" t="s">
        <v>353</v>
      </c>
      <c r="D137" s="546">
        <v>0</v>
      </c>
      <c r="E137" s="546">
        <v>0</v>
      </c>
      <c r="F137" s="546">
        <v>0</v>
      </c>
      <c r="G137" s="546">
        <v>0.112</v>
      </c>
      <c r="H137" s="546">
        <v>0</v>
      </c>
      <c r="I137" s="546">
        <v>0</v>
      </c>
      <c r="J137" s="546">
        <v>0</v>
      </c>
      <c r="K137" s="546">
        <v>0</v>
      </c>
      <c r="L137" s="375"/>
    </row>
    <row r="138" spans="1:12" ht="63" x14ac:dyDescent="0.25">
      <c r="A138" s="348">
        <v>0</v>
      </c>
      <c r="B138" s="548" t="s">
        <v>961</v>
      </c>
      <c r="C138" s="348" t="s">
        <v>353</v>
      </c>
      <c r="D138" s="546">
        <v>0</v>
      </c>
      <c r="E138" s="546">
        <v>0</v>
      </c>
      <c r="F138" s="546">
        <v>0</v>
      </c>
      <c r="G138" s="546">
        <v>2.37</v>
      </c>
      <c r="H138" s="546">
        <v>0</v>
      </c>
      <c r="I138" s="546">
        <v>0</v>
      </c>
      <c r="J138" s="546">
        <v>0</v>
      </c>
      <c r="K138" s="546">
        <v>0</v>
      </c>
      <c r="L138" s="375"/>
    </row>
    <row r="139" spans="1:12" ht="47.25" x14ac:dyDescent="0.25">
      <c r="A139" s="348">
        <v>0</v>
      </c>
      <c r="B139" s="548" t="s">
        <v>962</v>
      </c>
      <c r="C139" s="348" t="s">
        <v>353</v>
      </c>
      <c r="D139" s="546">
        <v>0</v>
      </c>
      <c r="E139" s="546">
        <v>0</v>
      </c>
      <c r="F139" s="546">
        <v>0</v>
      </c>
      <c r="G139" s="546">
        <v>0.1</v>
      </c>
      <c r="H139" s="546">
        <v>0</v>
      </c>
      <c r="I139" s="546">
        <v>0</v>
      </c>
      <c r="J139" s="546">
        <v>0</v>
      </c>
      <c r="K139" s="546">
        <v>0</v>
      </c>
      <c r="L139" s="375"/>
    </row>
    <row r="140" spans="1:12" ht="47.25" x14ac:dyDescent="0.25">
      <c r="A140" s="348">
        <v>0</v>
      </c>
      <c r="B140" s="548" t="s">
        <v>963</v>
      </c>
      <c r="C140" s="348" t="s">
        <v>353</v>
      </c>
      <c r="D140" s="546">
        <v>0</v>
      </c>
      <c r="E140" s="546">
        <v>0</v>
      </c>
      <c r="F140" s="546">
        <v>0</v>
      </c>
      <c r="G140" s="546">
        <v>0.25</v>
      </c>
      <c r="H140" s="546">
        <v>0</v>
      </c>
      <c r="I140" s="546">
        <v>0</v>
      </c>
      <c r="J140" s="546">
        <v>0</v>
      </c>
      <c r="K140" s="546">
        <v>0</v>
      </c>
      <c r="L140" s="375"/>
    </row>
    <row r="141" spans="1:12" ht="47.25" x14ac:dyDescent="0.25">
      <c r="A141" s="348">
        <v>0</v>
      </c>
      <c r="B141" s="548" t="s">
        <v>964</v>
      </c>
      <c r="C141" s="348" t="s">
        <v>353</v>
      </c>
      <c r="D141" s="546">
        <v>0</v>
      </c>
      <c r="E141" s="546">
        <v>0</v>
      </c>
      <c r="F141" s="546">
        <v>0</v>
      </c>
      <c r="G141" s="546">
        <v>0.34399999999999997</v>
      </c>
      <c r="H141" s="546">
        <v>0</v>
      </c>
      <c r="I141" s="546">
        <v>0</v>
      </c>
      <c r="J141" s="546">
        <v>0</v>
      </c>
      <c r="K141" s="546">
        <v>0</v>
      </c>
      <c r="L141" s="375"/>
    </row>
    <row r="142" spans="1:12" ht="63" x14ac:dyDescent="0.25">
      <c r="A142" s="348">
        <v>0</v>
      </c>
      <c r="B142" s="548" t="s">
        <v>965</v>
      </c>
      <c r="C142" s="348" t="s">
        <v>353</v>
      </c>
      <c r="D142" s="546">
        <v>0</v>
      </c>
      <c r="E142" s="546">
        <v>0</v>
      </c>
      <c r="F142" s="546">
        <v>0</v>
      </c>
      <c r="G142" s="546">
        <v>0.217</v>
      </c>
      <c r="H142" s="546">
        <v>0</v>
      </c>
      <c r="I142" s="546">
        <v>0</v>
      </c>
      <c r="J142" s="546">
        <v>0</v>
      </c>
      <c r="K142" s="546">
        <v>0</v>
      </c>
      <c r="L142" s="375"/>
    </row>
    <row r="143" spans="1:12" ht="47.25" x14ac:dyDescent="0.25">
      <c r="A143" s="348">
        <v>0</v>
      </c>
      <c r="B143" s="548" t="s">
        <v>966</v>
      </c>
      <c r="C143" s="348" t="s">
        <v>353</v>
      </c>
      <c r="D143" s="546">
        <v>0</v>
      </c>
      <c r="E143" s="546">
        <v>0</v>
      </c>
      <c r="F143" s="546">
        <v>0</v>
      </c>
      <c r="G143" s="546">
        <v>0.23</v>
      </c>
      <c r="H143" s="546">
        <v>0</v>
      </c>
      <c r="I143" s="546">
        <v>0</v>
      </c>
      <c r="J143" s="546">
        <v>0</v>
      </c>
      <c r="K143" s="546">
        <v>0</v>
      </c>
      <c r="L143" s="375"/>
    </row>
    <row r="144" spans="1:12" ht="31.5" x14ac:dyDescent="0.25">
      <c r="A144" s="348">
        <v>0</v>
      </c>
      <c r="B144" s="548" t="s">
        <v>967</v>
      </c>
      <c r="C144" s="348" t="s">
        <v>353</v>
      </c>
      <c r="D144" s="546">
        <v>0</v>
      </c>
      <c r="E144" s="546">
        <v>0</v>
      </c>
      <c r="F144" s="546">
        <v>0</v>
      </c>
      <c r="G144" s="546">
        <v>9.5000000000000001E-2</v>
      </c>
      <c r="H144" s="546">
        <v>0</v>
      </c>
      <c r="I144" s="546">
        <v>0</v>
      </c>
      <c r="J144" s="546">
        <v>0</v>
      </c>
      <c r="K144" s="546">
        <v>0</v>
      </c>
      <c r="L144" s="375"/>
    </row>
    <row r="145" spans="1:12" ht="47.25" x14ac:dyDescent="0.25">
      <c r="A145" s="348">
        <v>0</v>
      </c>
      <c r="B145" s="548" t="s">
        <v>968</v>
      </c>
      <c r="C145" s="348" t="s">
        <v>353</v>
      </c>
      <c r="D145" s="546">
        <v>0</v>
      </c>
      <c r="E145" s="546">
        <v>0</v>
      </c>
      <c r="F145" s="546">
        <v>0.4</v>
      </c>
      <c r="G145" s="546">
        <v>0.17699999999999999</v>
      </c>
      <c r="H145" s="546">
        <v>0</v>
      </c>
      <c r="I145" s="546">
        <v>0</v>
      </c>
      <c r="J145" s="546">
        <v>0</v>
      </c>
      <c r="K145" s="546">
        <v>0</v>
      </c>
      <c r="L145" s="375"/>
    </row>
    <row r="146" spans="1:12" ht="63" x14ac:dyDescent="0.25">
      <c r="A146" s="348">
        <v>0</v>
      </c>
      <c r="B146" s="548" t="s">
        <v>969</v>
      </c>
      <c r="C146" s="348" t="s">
        <v>353</v>
      </c>
      <c r="D146" s="546">
        <v>0</v>
      </c>
      <c r="E146" s="546">
        <v>0</v>
      </c>
      <c r="F146" s="546">
        <v>0</v>
      </c>
      <c r="G146" s="546">
        <v>6.5000000000000002E-2</v>
      </c>
      <c r="H146" s="546">
        <v>0</v>
      </c>
      <c r="I146" s="546">
        <v>0</v>
      </c>
      <c r="J146" s="546">
        <v>0</v>
      </c>
      <c r="K146" s="546">
        <v>0</v>
      </c>
      <c r="L146" s="375"/>
    </row>
    <row r="147" spans="1:12" ht="63" x14ac:dyDescent="0.25">
      <c r="A147" s="348">
        <v>0</v>
      </c>
      <c r="B147" s="548" t="s">
        <v>970</v>
      </c>
      <c r="C147" s="348" t="s">
        <v>353</v>
      </c>
      <c r="D147" s="546">
        <v>0</v>
      </c>
      <c r="E147" s="546">
        <v>0</v>
      </c>
      <c r="F147" s="546">
        <v>0</v>
      </c>
      <c r="G147" s="546">
        <v>0.3</v>
      </c>
      <c r="H147" s="546">
        <v>0</v>
      </c>
      <c r="I147" s="546">
        <v>0</v>
      </c>
      <c r="J147" s="546">
        <v>0</v>
      </c>
      <c r="K147" s="546">
        <v>0</v>
      </c>
      <c r="L147" s="375"/>
    </row>
    <row r="148" spans="1:12" ht="63" x14ac:dyDescent="0.25">
      <c r="A148" s="348">
        <v>0</v>
      </c>
      <c r="B148" s="548" t="s">
        <v>971</v>
      </c>
      <c r="C148" s="348" t="s">
        <v>353</v>
      </c>
      <c r="D148" s="546">
        <v>0</v>
      </c>
      <c r="E148" s="546">
        <v>0</v>
      </c>
      <c r="F148" s="546">
        <v>0</v>
      </c>
      <c r="G148" s="546">
        <v>0.04</v>
      </c>
      <c r="H148" s="546">
        <v>0</v>
      </c>
      <c r="I148" s="546">
        <v>0</v>
      </c>
      <c r="J148" s="546">
        <v>0</v>
      </c>
      <c r="K148" s="546">
        <v>0</v>
      </c>
      <c r="L148" s="375"/>
    </row>
    <row r="149" spans="1:12" ht="63" x14ac:dyDescent="0.25">
      <c r="A149" s="348">
        <v>0</v>
      </c>
      <c r="B149" s="548" t="s">
        <v>972</v>
      </c>
      <c r="C149" s="348" t="s">
        <v>353</v>
      </c>
      <c r="D149" s="546">
        <v>0</v>
      </c>
      <c r="E149" s="546">
        <v>0</v>
      </c>
      <c r="F149" s="546">
        <v>0</v>
      </c>
      <c r="G149" s="546">
        <v>0.02</v>
      </c>
      <c r="H149" s="546">
        <v>0</v>
      </c>
      <c r="I149" s="546">
        <v>0</v>
      </c>
      <c r="J149" s="546">
        <v>0</v>
      </c>
      <c r="K149" s="546">
        <v>0</v>
      </c>
      <c r="L149" s="375"/>
    </row>
    <row r="150" spans="1:12" ht="47.25" x14ac:dyDescent="0.25">
      <c r="A150" s="348">
        <v>0</v>
      </c>
      <c r="B150" s="548" t="s">
        <v>973</v>
      </c>
      <c r="C150" s="348" t="s">
        <v>353</v>
      </c>
      <c r="D150" s="546">
        <v>0</v>
      </c>
      <c r="E150" s="546">
        <v>0</v>
      </c>
      <c r="F150" s="546">
        <v>0</v>
      </c>
      <c r="G150" s="546">
        <v>0.15</v>
      </c>
      <c r="H150" s="546">
        <v>0</v>
      </c>
      <c r="I150" s="546">
        <v>0</v>
      </c>
      <c r="J150" s="546">
        <v>0</v>
      </c>
      <c r="K150" s="546">
        <v>0</v>
      </c>
      <c r="L150" s="375"/>
    </row>
    <row r="151" spans="1:12" ht="47.25" x14ac:dyDescent="0.25">
      <c r="A151" s="348">
        <v>0</v>
      </c>
      <c r="B151" s="548" t="s">
        <v>974</v>
      </c>
      <c r="C151" s="348" t="s">
        <v>353</v>
      </c>
      <c r="D151" s="546">
        <v>0</v>
      </c>
      <c r="E151" s="546">
        <v>0</v>
      </c>
      <c r="F151" s="546">
        <v>0</v>
      </c>
      <c r="G151" s="546">
        <v>0.25</v>
      </c>
      <c r="H151" s="546">
        <v>0</v>
      </c>
      <c r="I151" s="546">
        <v>0</v>
      </c>
      <c r="J151" s="546">
        <v>0</v>
      </c>
      <c r="K151" s="546">
        <v>0</v>
      </c>
      <c r="L151" s="375"/>
    </row>
    <row r="152" spans="1:12" ht="31.5" x14ac:dyDescent="0.25">
      <c r="A152" s="348">
        <v>0</v>
      </c>
      <c r="B152" s="548" t="s">
        <v>975</v>
      </c>
      <c r="C152" s="348" t="s">
        <v>353</v>
      </c>
      <c r="D152" s="546">
        <v>0</v>
      </c>
      <c r="E152" s="546">
        <v>0</v>
      </c>
      <c r="F152" s="546">
        <v>0</v>
      </c>
      <c r="G152" s="546">
        <v>0.32</v>
      </c>
      <c r="H152" s="546">
        <v>0</v>
      </c>
      <c r="I152" s="546">
        <v>0</v>
      </c>
      <c r="J152" s="546">
        <v>0</v>
      </c>
      <c r="K152" s="546">
        <v>0</v>
      </c>
      <c r="L152" s="375"/>
    </row>
    <row r="153" spans="1:12" ht="47.25" x14ac:dyDescent="0.25">
      <c r="A153" s="348">
        <v>0</v>
      </c>
      <c r="B153" s="548" t="s">
        <v>616</v>
      </c>
      <c r="C153" s="348" t="s">
        <v>353</v>
      </c>
      <c r="D153" s="546">
        <v>0</v>
      </c>
      <c r="E153" s="546">
        <v>0</v>
      </c>
      <c r="F153" s="546">
        <v>0</v>
      </c>
      <c r="G153" s="546">
        <v>0.56499999999999995</v>
      </c>
      <c r="H153" s="546">
        <v>0</v>
      </c>
      <c r="I153" s="546">
        <v>0</v>
      </c>
      <c r="J153" s="546">
        <v>0</v>
      </c>
      <c r="K153" s="546">
        <v>0</v>
      </c>
      <c r="L153" s="375"/>
    </row>
    <row r="154" spans="1:12" ht="47.25" x14ac:dyDescent="0.25">
      <c r="A154" s="348">
        <v>0</v>
      </c>
      <c r="B154" s="548" t="s">
        <v>617</v>
      </c>
      <c r="C154" s="348" t="s">
        <v>353</v>
      </c>
      <c r="D154" s="546">
        <v>0</v>
      </c>
      <c r="E154" s="546">
        <v>0</v>
      </c>
      <c r="F154" s="546">
        <v>0</v>
      </c>
      <c r="G154" s="546">
        <v>0.33600000000000002</v>
      </c>
      <c r="H154" s="546">
        <v>0</v>
      </c>
      <c r="I154" s="546">
        <v>0</v>
      </c>
      <c r="J154" s="546">
        <v>0</v>
      </c>
      <c r="K154" s="546">
        <v>0</v>
      </c>
      <c r="L154" s="375"/>
    </row>
    <row r="155" spans="1:12" ht="47.25" x14ac:dyDescent="0.25">
      <c r="A155" s="348">
        <v>0</v>
      </c>
      <c r="B155" s="548" t="s">
        <v>618</v>
      </c>
      <c r="C155" s="348" t="s">
        <v>353</v>
      </c>
      <c r="D155" s="546">
        <v>0</v>
      </c>
      <c r="E155" s="546">
        <v>0</v>
      </c>
      <c r="F155" s="546">
        <v>0.5</v>
      </c>
      <c r="G155" s="546">
        <v>0.91</v>
      </c>
      <c r="H155" s="546">
        <v>0</v>
      </c>
      <c r="I155" s="546">
        <v>0</v>
      </c>
      <c r="J155" s="546">
        <v>0</v>
      </c>
      <c r="K155" s="546">
        <v>0</v>
      </c>
      <c r="L155" s="375"/>
    </row>
    <row r="156" spans="1:12" ht="63" x14ac:dyDescent="0.25">
      <c r="A156" s="348">
        <v>0</v>
      </c>
      <c r="B156" s="548" t="s">
        <v>861</v>
      </c>
      <c r="C156" s="348" t="s">
        <v>353</v>
      </c>
      <c r="D156" s="546">
        <v>0</v>
      </c>
      <c r="E156" s="546">
        <v>0</v>
      </c>
      <c r="F156" s="546">
        <v>0</v>
      </c>
      <c r="G156" s="546">
        <v>0.60699999999999998</v>
      </c>
      <c r="H156" s="546">
        <v>0</v>
      </c>
      <c r="I156" s="546">
        <v>0</v>
      </c>
      <c r="J156" s="546">
        <v>0</v>
      </c>
      <c r="K156" s="546">
        <v>0</v>
      </c>
      <c r="L156" s="375"/>
    </row>
    <row r="157" spans="1:12" ht="31.5" x14ac:dyDescent="0.25">
      <c r="A157" s="348">
        <v>0</v>
      </c>
      <c r="B157" s="548" t="s">
        <v>862</v>
      </c>
      <c r="C157" s="348" t="s">
        <v>353</v>
      </c>
      <c r="D157" s="546">
        <v>0</v>
      </c>
      <c r="E157" s="546">
        <v>0</v>
      </c>
      <c r="F157" s="546">
        <v>0</v>
      </c>
      <c r="G157" s="546">
        <v>1.59</v>
      </c>
      <c r="H157" s="546">
        <v>0</v>
      </c>
      <c r="I157" s="546">
        <v>0</v>
      </c>
      <c r="J157" s="546">
        <v>0</v>
      </c>
      <c r="K157" s="546">
        <v>0</v>
      </c>
      <c r="L157" s="375"/>
    </row>
    <row r="158" spans="1:12" ht="47.25" x14ac:dyDescent="0.25">
      <c r="A158" s="348">
        <v>0</v>
      </c>
      <c r="B158" s="548" t="s">
        <v>619</v>
      </c>
      <c r="C158" s="348" t="s">
        <v>353</v>
      </c>
      <c r="D158" s="546">
        <v>0</v>
      </c>
      <c r="E158" s="546">
        <v>0</v>
      </c>
      <c r="F158" s="546">
        <v>0</v>
      </c>
      <c r="G158" s="546">
        <v>3.7320000000000002</v>
      </c>
      <c r="H158" s="546">
        <v>0</v>
      </c>
      <c r="I158" s="546">
        <v>0</v>
      </c>
      <c r="J158" s="546">
        <v>0</v>
      </c>
      <c r="K158" s="546">
        <v>0</v>
      </c>
      <c r="L158" s="375"/>
    </row>
    <row r="159" spans="1:12" ht="31.5" x14ac:dyDescent="0.25">
      <c r="A159" s="348">
        <v>0</v>
      </c>
      <c r="B159" s="548" t="s">
        <v>863</v>
      </c>
      <c r="C159" s="348" t="s">
        <v>355</v>
      </c>
      <c r="D159" s="546">
        <v>0</v>
      </c>
      <c r="E159" s="546">
        <v>0</v>
      </c>
      <c r="F159" s="546">
        <v>0.16</v>
      </c>
      <c r="G159" s="546">
        <v>3.1E-2</v>
      </c>
      <c r="H159" s="546">
        <v>0</v>
      </c>
      <c r="I159" s="546">
        <v>0</v>
      </c>
      <c r="J159" s="546">
        <v>0</v>
      </c>
      <c r="K159" s="546">
        <v>0</v>
      </c>
      <c r="L159" s="375"/>
    </row>
    <row r="160" spans="1:12" ht="31.5" x14ac:dyDescent="0.25">
      <c r="A160" s="348">
        <v>0</v>
      </c>
      <c r="B160" s="548" t="s">
        <v>620</v>
      </c>
      <c r="C160" s="348" t="s">
        <v>353</v>
      </c>
      <c r="D160" s="546">
        <v>0</v>
      </c>
      <c r="E160" s="546">
        <v>0</v>
      </c>
      <c r="F160" s="546">
        <v>2.5000000000000001E-2</v>
      </c>
      <c r="G160" s="546">
        <v>0</v>
      </c>
      <c r="H160" s="546">
        <v>0</v>
      </c>
      <c r="I160" s="546">
        <v>0</v>
      </c>
      <c r="J160" s="546">
        <v>0</v>
      </c>
      <c r="K160" s="546">
        <v>0</v>
      </c>
      <c r="L160" s="375"/>
    </row>
    <row r="161" spans="1:12" ht="47.25" x14ac:dyDescent="0.25">
      <c r="A161" s="348">
        <v>0</v>
      </c>
      <c r="B161" s="548" t="s">
        <v>864</v>
      </c>
      <c r="C161" s="348" t="s">
        <v>353</v>
      </c>
      <c r="D161" s="546">
        <v>0</v>
      </c>
      <c r="E161" s="546">
        <v>0</v>
      </c>
      <c r="F161" s="546">
        <v>0.5</v>
      </c>
      <c r="G161" s="546">
        <v>0.78700000000000003</v>
      </c>
      <c r="H161" s="546">
        <v>0</v>
      </c>
      <c r="I161" s="546">
        <v>0</v>
      </c>
      <c r="J161" s="546">
        <v>0</v>
      </c>
      <c r="K161" s="546">
        <v>0</v>
      </c>
      <c r="L161" s="375"/>
    </row>
    <row r="162" spans="1:12" ht="47.25" x14ac:dyDescent="0.25">
      <c r="A162" s="348">
        <v>0</v>
      </c>
      <c r="B162" s="548" t="s">
        <v>978</v>
      </c>
      <c r="C162" s="348" t="s">
        <v>353</v>
      </c>
      <c r="D162" s="546">
        <v>0</v>
      </c>
      <c r="E162" s="546">
        <v>0</v>
      </c>
      <c r="F162" s="546">
        <v>0.25</v>
      </c>
      <c r="G162" s="546">
        <v>0</v>
      </c>
      <c r="H162" s="546">
        <v>0</v>
      </c>
      <c r="I162" s="546">
        <v>0</v>
      </c>
      <c r="J162" s="546">
        <v>0</v>
      </c>
      <c r="K162" s="546">
        <v>0</v>
      </c>
      <c r="L162" s="375"/>
    </row>
    <row r="163" spans="1:12" ht="31.5" x14ac:dyDescent="0.25">
      <c r="A163" s="348">
        <v>0</v>
      </c>
      <c r="B163" s="548" t="s">
        <v>622</v>
      </c>
      <c r="C163" s="348" t="s">
        <v>356</v>
      </c>
      <c r="D163" s="546">
        <v>0</v>
      </c>
      <c r="E163" s="546">
        <v>0</v>
      </c>
      <c r="F163" s="546">
        <v>0</v>
      </c>
      <c r="G163" s="546">
        <v>0.20300000000000001</v>
      </c>
      <c r="H163" s="546">
        <v>0</v>
      </c>
      <c r="I163" s="546">
        <v>0</v>
      </c>
      <c r="J163" s="546">
        <v>0</v>
      </c>
      <c r="K163" s="546">
        <v>0</v>
      </c>
      <c r="L163" s="375"/>
    </row>
    <row r="164" spans="1:12" ht="63" x14ac:dyDescent="0.25">
      <c r="A164" s="348">
        <v>0</v>
      </c>
      <c r="B164" s="548" t="s">
        <v>982</v>
      </c>
      <c r="C164" s="348" t="s">
        <v>356</v>
      </c>
      <c r="D164" s="546">
        <v>0</v>
      </c>
      <c r="E164" s="546">
        <v>0</v>
      </c>
      <c r="F164" s="546">
        <v>0</v>
      </c>
      <c r="G164" s="546">
        <v>0.28000000000000003</v>
      </c>
      <c r="H164" s="546">
        <v>0</v>
      </c>
      <c r="I164" s="546">
        <v>0</v>
      </c>
      <c r="J164" s="546">
        <v>0</v>
      </c>
      <c r="K164" s="546">
        <v>0</v>
      </c>
      <c r="L164" s="375"/>
    </row>
    <row r="165" spans="1:12" ht="31.5" x14ac:dyDescent="0.25">
      <c r="A165" s="348">
        <v>0</v>
      </c>
      <c r="B165" s="548" t="s">
        <v>626</v>
      </c>
      <c r="C165" s="348" t="s">
        <v>353</v>
      </c>
      <c r="D165" s="546">
        <v>0.4</v>
      </c>
      <c r="E165" s="546">
        <v>3.07</v>
      </c>
      <c r="F165" s="546">
        <v>0.4</v>
      </c>
      <c r="G165" s="546">
        <v>3.069</v>
      </c>
      <c r="H165" s="546">
        <v>0.4</v>
      </c>
      <c r="I165" s="546">
        <v>3.07</v>
      </c>
      <c r="J165" s="546">
        <v>0.4</v>
      </c>
      <c r="K165" s="546">
        <v>3.069</v>
      </c>
      <c r="L165" s="375"/>
    </row>
    <row r="166" spans="1:12" ht="31.5" x14ac:dyDescent="0.25">
      <c r="A166" s="348">
        <v>0</v>
      </c>
      <c r="B166" s="548" t="s">
        <v>628</v>
      </c>
      <c r="C166" s="348" t="s">
        <v>353</v>
      </c>
      <c r="D166" s="546">
        <v>0.1</v>
      </c>
      <c r="E166" s="546">
        <v>2.4</v>
      </c>
      <c r="F166" s="546">
        <v>0.1</v>
      </c>
      <c r="G166" s="546">
        <v>2.5219999999999998</v>
      </c>
      <c r="H166" s="546">
        <v>0.1</v>
      </c>
      <c r="I166" s="546">
        <v>2.4</v>
      </c>
      <c r="J166" s="546">
        <v>0.1</v>
      </c>
      <c r="K166" s="546">
        <v>2.5219999999999998</v>
      </c>
      <c r="L166" s="375"/>
    </row>
    <row r="167" spans="1:12" ht="63" x14ac:dyDescent="0.25">
      <c r="A167" s="348">
        <v>0</v>
      </c>
      <c r="B167" s="548" t="s">
        <v>629</v>
      </c>
      <c r="C167" s="348" t="s">
        <v>353</v>
      </c>
      <c r="D167" s="546">
        <v>0.04</v>
      </c>
      <c r="E167" s="546">
        <v>0</v>
      </c>
      <c r="F167" s="546">
        <v>0.04</v>
      </c>
      <c r="G167" s="546">
        <v>0</v>
      </c>
      <c r="H167" s="546">
        <v>0.04</v>
      </c>
      <c r="I167" s="546">
        <v>0</v>
      </c>
      <c r="J167" s="546">
        <v>0.04</v>
      </c>
      <c r="K167" s="546">
        <v>0</v>
      </c>
      <c r="L167" s="375"/>
    </row>
    <row r="168" spans="1:12" ht="47.25" x14ac:dyDescent="0.25">
      <c r="A168" s="348">
        <v>0</v>
      </c>
      <c r="B168" s="548" t="s">
        <v>602</v>
      </c>
      <c r="C168" s="348" t="s">
        <v>353</v>
      </c>
      <c r="D168" s="546">
        <v>0</v>
      </c>
      <c r="E168" s="546">
        <v>13.75</v>
      </c>
      <c r="F168" s="546">
        <v>0</v>
      </c>
      <c r="G168" s="546">
        <v>13.75</v>
      </c>
      <c r="H168" s="546">
        <v>0</v>
      </c>
      <c r="I168" s="546">
        <v>13.75</v>
      </c>
      <c r="J168" s="546">
        <v>0</v>
      </c>
      <c r="K168" s="546">
        <v>13.75</v>
      </c>
      <c r="L168" s="375"/>
    </row>
    <row r="169" spans="1:12" ht="31.5" x14ac:dyDescent="0.25">
      <c r="A169" s="348">
        <v>0</v>
      </c>
      <c r="B169" s="548" t="s">
        <v>630</v>
      </c>
      <c r="C169" s="348" t="s">
        <v>353</v>
      </c>
      <c r="D169" s="546">
        <v>0</v>
      </c>
      <c r="E169" s="546">
        <v>3.4279999999999999</v>
      </c>
      <c r="F169" s="546">
        <v>0</v>
      </c>
      <c r="G169" s="546">
        <v>3.4279999999999999</v>
      </c>
      <c r="H169" s="546">
        <v>0</v>
      </c>
      <c r="I169" s="546">
        <v>3.4279999999999999</v>
      </c>
      <c r="J169" s="546">
        <v>0</v>
      </c>
      <c r="K169" s="546">
        <v>3.4279999999999999</v>
      </c>
      <c r="L169" s="375"/>
    </row>
    <row r="170" spans="1:12" ht="47.25" x14ac:dyDescent="0.25">
      <c r="A170" s="348">
        <v>0</v>
      </c>
      <c r="B170" s="548" t="s">
        <v>633</v>
      </c>
      <c r="C170" s="348" t="s">
        <v>355</v>
      </c>
      <c r="D170" s="546">
        <v>0.7</v>
      </c>
      <c r="E170" s="546">
        <v>9.1999999999999993</v>
      </c>
      <c r="F170" s="546">
        <v>0.26</v>
      </c>
      <c r="G170" s="546">
        <v>3.29</v>
      </c>
      <c r="H170" s="546">
        <v>0.4</v>
      </c>
      <c r="I170" s="546">
        <v>5</v>
      </c>
      <c r="J170" s="546">
        <v>0</v>
      </c>
      <c r="K170" s="546">
        <v>0</v>
      </c>
      <c r="L170" s="375"/>
    </row>
    <row r="171" spans="1:12" ht="47.25" x14ac:dyDescent="0.25">
      <c r="A171" s="348">
        <v>0</v>
      </c>
      <c r="B171" s="548" t="s">
        <v>409</v>
      </c>
      <c r="C171" s="348" t="s">
        <v>356</v>
      </c>
      <c r="D171" s="546">
        <v>0</v>
      </c>
      <c r="E171" s="546">
        <v>0</v>
      </c>
      <c r="F171" s="546">
        <v>0</v>
      </c>
      <c r="G171" s="546">
        <v>1.2749999999999999</v>
      </c>
      <c r="H171" s="546">
        <v>0</v>
      </c>
      <c r="I171" s="546">
        <v>0</v>
      </c>
      <c r="J171" s="546">
        <v>0</v>
      </c>
      <c r="K171" s="546">
        <v>0</v>
      </c>
      <c r="L171" s="375"/>
    </row>
    <row r="172" spans="1:12" ht="94.5" x14ac:dyDescent="0.25">
      <c r="A172" s="348">
        <v>0</v>
      </c>
      <c r="B172" s="548" t="s">
        <v>985</v>
      </c>
      <c r="C172" s="348" t="s">
        <v>356</v>
      </c>
      <c r="D172" s="546">
        <v>0</v>
      </c>
      <c r="E172" s="546">
        <v>0</v>
      </c>
      <c r="F172" s="546">
        <v>0</v>
      </c>
      <c r="G172" s="546">
        <v>0.13</v>
      </c>
      <c r="H172" s="546">
        <v>0</v>
      </c>
      <c r="I172" s="546">
        <v>0</v>
      </c>
      <c r="J172" s="546">
        <v>0</v>
      </c>
      <c r="K172" s="546">
        <v>0</v>
      </c>
      <c r="L172" s="375"/>
    </row>
    <row r="173" spans="1:12" ht="31.5" x14ac:dyDescent="0.25">
      <c r="A173" s="348">
        <v>0</v>
      </c>
      <c r="B173" s="548" t="s">
        <v>990</v>
      </c>
      <c r="C173" s="348" t="s">
        <v>356</v>
      </c>
      <c r="D173" s="546">
        <v>0</v>
      </c>
      <c r="E173" s="546">
        <v>0</v>
      </c>
      <c r="F173" s="546">
        <v>0</v>
      </c>
      <c r="G173" s="546">
        <v>0.26800000000000002</v>
      </c>
      <c r="H173" s="546">
        <v>0</v>
      </c>
      <c r="I173" s="546">
        <v>0</v>
      </c>
      <c r="J173" s="546">
        <v>0</v>
      </c>
      <c r="K173" s="546">
        <v>0</v>
      </c>
      <c r="L173" s="375"/>
    </row>
    <row r="174" spans="1:12" ht="63" x14ac:dyDescent="0.25">
      <c r="A174" s="348">
        <v>0</v>
      </c>
      <c r="B174" s="548" t="s">
        <v>637</v>
      </c>
      <c r="C174" s="348" t="s">
        <v>353</v>
      </c>
      <c r="D174" s="546">
        <v>0</v>
      </c>
      <c r="E174" s="546">
        <v>0.13</v>
      </c>
      <c r="F174" s="546">
        <v>0</v>
      </c>
      <c r="G174" s="546">
        <v>0.129</v>
      </c>
      <c r="H174" s="546">
        <v>0</v>
      </c>
      <c r="I174" s="546">
        <v>0.13</v>
      </c>
      <c r="J174" s="546">
        <v>0</v>
      </c>
      <c r="K174" s="546">
        <v>0.129</v>
      </c>
      <c r="L174" s="375"/>
    </row>
    <row r="175" spans="1:12" ht="31.5" x14ac:dyDescent="0.25">
      <c r="A175" s="348">
        <v>0</v>
      </c>
      <c r="B175" s="548" t="s">
        <v>639</v>
      </c>
      <c r="C175" s="348" t="s">
        <v>353</v>
      </c>
      <c r="D175" s="546">
        <v>0.25</v>
      </c>
      <c r="E175" s="546">
        <v>4.8</v>
      </c>
      <c r="F175" s="546">
        <v>0.25</v>
      </c>
      <c r="G175" s="546">
        <v>4.5640000000000001</v>
      </c>
      <c r="H175" s="546">
        <v>0.25</v>
      </c>
      <c r="I175" s="546">
        <v>4.8</v>
      </c>
      <c r="J175" s="546">
        <v>0.25</v>
      </c>
      <c r="K175" s="546">
        <v>4.5640000000000001</v>
      </c>
      <c r="L175" s="375"/>
    </row>
    <row r="176" spans="1:12" x14ac:dyDescent="0.25">
      <c r="A176" s="348">
        <v>0</v>
      </c>
      <c r="B176" s="548" t="s">
        <v>640</v>
      </c>
      <c r="C176" s="348" t="s">
        <v>353</v>
      </c>
      <c r="D176" s="546">
        <v>0.16</v>
      </c>
      <c r="E176" s="546">
        <v>1.5</v>
      </c>
      <c r="F176" s="546">
        <v>0.32</v>
      </c>
      <c r="G176" s="546">
        <v>4.2919999999999998</v>
      </c>
      <c r="H176" s="546">
        <v>0.16</v>
      </c>
      <c r="I176" s="546">
        <v>1.5</v>
      </c>
      <c r="J176" s="546">
        <v>0.32</v>
      </c>
      <c r="K176" s="546">
        <v>4.2919999999999998</v>
      </c>
      <c r="L176" s="375"/>
    </row>
    <row r="177" spans="1:12" ht="31.5" x14ac:dyDescent="0.25">
      <c r="A177" s="348">
        <v>0</v>
      </c>
      <c r="B177" s="548" t="s">
        <v>642</v>
      </c>
      <c r="C177" s="348" t="s">
        <v>353</v>
      </c>
      <c r="D177" s="546">
        <v>0.41</v>
      </c>
      <c r="E177" s="546">
        <v>4.4000000000000004</v>
      </c>
      <c r="F177" s="546">
        <v>0.5</v>
      </c>
      <c r="G177" s="546">
        <v>4.4160000000000004</v>
      </c>
      <c r="H177" s="546">
        <v>0.41</v>
      </c>
      <c r="I177" s="546">
        <v>4.4000000000000004</v>
      </c>
      <c r="J177" s="546">
        <v>0.5</v>
      </c>
      <c r="K177" s="546">
        <v>4.4160000000000004</v>
      </c>
      <c r="L177" s="375"/>
    </row>
    <row r="178" spans="1:12" x14ac:dyDescent="0.25">
      <c r="A178" s="348">
        <v>0</v>
      </c>
      <c r="B178" s="548" t="s">
        <v>646</v>
      </c>
      <c r="C178" s="348" t="s">
        <v>353</v>
      </c>
      <c r="D178" s="546">
        <v>0.1</v>
      </c>
      <c r="E178" s="546">
        <v>2.4900000000000002</v>
      </c>
      <c r="F178" s="546">
        <v>0.1</v>
      </c>
      <c r="G178" s="546">
        <v>2.4900000000000002</v>
      </c>
      <c r="H178" s="546">
        <v>0.1</v>
      </c>
      <c r="I178" s="546">
        <v>2.4900000000000002</v>
      </c>
      <c r="J178" s="546">
        <v>0.1</v>
      </c>
      <c r="K178" s="546">
        <v>2.4900000000000002</v>
      </c>
      <c r="L178" s="375"/>
    </row>
    <row r="179" spans="1:12" ht="31.5" x14ac:dyDescent="0.25">
      <c r="A179" s="348">
        <v>0</v>
      </c>
      <c r="B179" s="548" t="s">
        <v>647</v>
      </c>
      <c r="C179" s="348" t="s">
        <v>353</v>
      </c>
      <c r="D179" s="546">
        <v>0.56999999999999995</v>
      </c>
      <c r="E179" s="546">
        <v>4.68</v>
      </c>
      <c r="F179" s="546">
        <v>0.56999999999999995</v>
      </c>
      <c r="G179" s="546">
        <v>5.3529999999999998</v>
      </c>
      <c r="H179" s="546">
        <v>0.56999999999999995</v>
      </c>
      <c r="I179" s="546">
        <v>4.68</v>
      </c>
      <c r="J179" s="546">
        <v>0.56999999999999995</v>
      </c>
      <c r="K179" s="546">
        <v>5.3529999999999998</v>
      </c>
      <c r="L179" s="375"/>
    </row>
    <row r="180" spans="1:12" ht="31.5" x14ac:dyDescent="0.25">
      <c r="A180" s="348">
        <v>0</v>
      </c>
      <c r="B180" s="548" t="s">
        <v>649</v>
      </c>
      <c r="C180" s="348" t="s">
        <v>353</v>
      </c>
      <c r="D180" s="546">
        <v>0.16</v>
      </c>
      <c r="E180" s="546">
        <v>2.96</v>
      </c>
      <c r="F180" s="546">
        <v>0.16</v>
      </c>
      <c r="G180" s="546">
        <v>2.96</v>
      </c>
      <c r="H180" s="546">
        <v>0.16</v>
      </c>
      <c r="I180" s="546">
        <v>2.96</v>
      </c>
      <c r="J180" s="546">
        <v>0.16</v>
      </c>
      <c r="K180" s="546">
        <v>2.96</v>
      </c>
      <c r="L180" s="375"/>
    </row>
    <row r="181" spans="1:12" ht="47.25" x14ac:dyDescent="0.25">
      <c r="A181" s="348">
        <v>0</v>
      </c>
      <c r="B181" s="548" t="s">
        <v>644</v>
      </c>
      <c r="C181" s="348" t="s">
        <v>353</v>
      </c>
      <c r="D181" s="546">
        <v>0</v>
      </c>
      <c r="E181" s="546">
        <v>0</v>
      </c>
      <c r="F181" s="546">
        <v>0</v>
      </c>
      <c r="G181" s="546">
        <v>0.01</v>
      </c>
      <c r="H181" s="546">
        <v>0</v>
      </c>
      <c r="I181" s="546">
        <v>0</v>
      </c>
      <c r="J181" s="546">
        <v>0</v>
      </c>
      <c r="K181" s="546">
        <v>0.01</v>
      </c>
      <c r="L181" s="375"/>
    </row>
    <row r="182" spans="1:12" ht="31.5" x14ac:dyDescent="0.25">
      <c r="A182" s="348">
        <v>0</v>
      </c>
      <c r="B182" s="548" t="s">
        <v>652</v>
      </c>
      <c r="C182" s="348" t="s">
        <v>356</v>
      </c>
      <c r="D182" s="546">
        <v>0</v>
      </c>
      <c r="E182" s="546">
        <v>0</v>
      </c>
      <c r="F182" s="546">
        <v>6.3E-2</v>
      </c>
      <c r="G182" s="546">
        <v>0</v>
      </c>
      <c r="H182" s="546">
        <v>0</v>
      </c>
      <c r="I182" s="546">
        <v>0</v>
      </c>
      <c r="J182" s="546">
        <v>0</v>
      </c>
      <c r="K182" s="546">
        <v>0</v>
      </c>
      <c r="L182" s="375"/>
    </row>
    <row r="183" spans="1:12" ht="31.5" x14ac:dyDescent="0.25">
      <c r="A183" s="348">
        <v>0</v>
      </c>
      <c r="B183" s="548" t="s">
        <v>653</v>
      </c>
      <c r="C183" s="348" t="s">
        <v>356</v>
      </c>
      <c r="D183" s="546">
        <v>0</v>
      </c>
      <c r="E183" s="546">
        <v>0</v>
      </c>
      <c r="F183" s="546">
        <v>0.1</v>
      </c>
      <c r="G183" s="546">
        <v>0</v>
      </c>
      <c r="H183" s="546">
        <v>0</v>
      </c>
      <c r="I183" s="546">
        <v>0</v>
      </c>
      <c r="J183" s="546">
        <v>0</v>
      </c>
      <c r="K183" s="546">
        <v>0</v>
      </c>
      <c r="L183" s="375"/>
    </row>
    <row r="184" spans="1:12" ht="47.25" x14ac:dyDescent="0.25">
      <c r="A184" s="348">
        <v>0</v>
      </c>
      <c r="B184" s="548" t="s">
        <v>868</v>
      </c>
      <c r="C184" s="348" t="s">
        <v>356</v>
      </c>
      <c r="D184" s="546">
        <v>0</v>
      </c>
      <c r="E184" s="546">
        <v>0</v>
      </c>
      <c r="F184" s="546">
        <v>0.25</v>
      </c>
      <c r="G184" s="546">
        <v>0</v>
      </c>
      <c r="H184" s="546">
        <v>0</v>
      </c>
      <c r="I184" s="546">
        <v>0</v>
      </c>
      <c r="J184" s="546">
        <v>0</v>
      </c>
      <c r="K184" s="546">
        <v>0</v>
      </c>
      <c r="L184" s="375"/>
    </row>
    <row r="185" spans="1:12" ht="63" x14ac:dyDescent="0.25">
      <c r="A185" s="348">
        <v>0</v>
      </c>
      <c r="B185" s="548" t="s">
        <v>1010</v>
      </c>
      <c r="C185" s="348" t="s">
        <v>356</v>
      </c>
      <c r="D185" s="546">
        <v>0</v>
      </c>
      <c r="E185" s="546">
        <v>0</v>
      </c>
      <c r="F185" s="546">
        <v>0.4</v>
      </c>
      <c r="G185" s="546">
        <v>0</v>
      </c>
      <c r="H185" s="546">
        <v>0</v>
      </c>
      <c r="I185" s="546">
        <v>0</v>
      </c>
      <c r="J185" s="546">
        <v>0</v>
      </c>
      <c r="K185" s="546">
        <v>0</v>
      </c>
      <c r="L185" s="375"/>
    </row>
    <row r="186" spans="1:12" ht="47.25" x14ac:dyDescent="0.25">
      <c r="A186" s="348">
        <v>0</v>
      </c>
      <c r="B186" s="548" t="s">
        <v>655</v>
      </c>
      <c r="C186" s="348" t="s">
        <v>355</v>
      </c>
      <c r="D186" s="546">
        <v>5.0999999999999996</v>
      </c>
      <c r="E186" s="546">
        <v>4.2</v>
      </c>
      <c r="F186" s="546">
        <v>1.26</v>
      </c>
      <c r="G186" s="546">
        <v>5.7969999999999997</v>
      </c>
      <c r="H186" s="546">
        <v>0</v>
      </c>
      <c r="I186" s="546">
        <v>0</v>
      </c>
      <c r="J186" s="546">
        <v>0</v>
      </c>
      <c r="K186" s="546">
        <v>0</v>
      </c>
      <c r="L186" s="375"/>
    </row>
    <row r="187" spans="1:12" ht="31.5" x14ac:dyDescent="0.25">
      <c r="A187" s="348">
        <v>0</v>
      </c>
      <c r="B187" s="548" t="s">
        <v>874</v>
      </c>
      <c r="C187" s="348" t="s">
        <v>353</v>
      </c>
      <c r="D187" s="546">
        <v>0.63</v>
      </c>
      <c r="E187" s="546">
        <v>0</v>
      </c>
      <c r="F187" s="546">
        <v>0</v>
      </c>
      <c r="G187" s="546">
        <v>0</v>
      </c>
      <c r="H187" s="546">
        <v>0</v>
      </c>
      <c r="I187" s="546">
        <v>0</v>
      </c>
      <c r="J187" s="546">
        <v>0</v>
      </c>
      <c r="K187" s="546">
        <v>0</v>
      </c>
      <c r="L187" s="375"/>
    </row>
    <row r="188" spans="1:12" ht="31.5" x14ac:dyDescent="0.25">
      <c r="A188" s="348">
        <v>0</v>
      </c>
      <c r="B188" s="548" t="s">
        <v>1018</v>
      </c>
      <c r="C188" s="348" t="s">
        <v>353</v>
      </c>
      <c r="D188" s="546">
        <v>0</v>
      </c>
      <c r="E188" s="546">
        <v>0.1</v>
      </c>
      <c r="F188" s="546">
        <v>0</v>
      </c>
      <c r="G188" s="546">
        <v>0</v>
      </c>
      <c r="H188" s="546">
        <v>0</v>
      </c>
      <c r="I188" s="546">
        <v>0</v>
      </c>
      <c r="J188" s="546">
        <v>0</v>
      </c>
      <c r="K188" s="546">
        <v>0</v>
      </c>
      <c r="L188" s="375"/>
    </row>
    <row r="189" spans="1:12" x14ac:dyDescent="0.25">
      <c r="A189" s="348">
        <v>0</v>
      </c>
      <c r="B189" s="349" t="s">
        <v>96</v>
      </c>
      <c r="C189" s="348">
        <v>0</v>
      </c>
      <c r="D189" s="546">
        <v>0</v>
      </c>
      <c r="E189" s="546">
        <v>0</v>
      </c>
      <c r="F189" s="546">
        <v>0</v>
      </c>
      <c r="G189" s="546">
        <v>0</v>
      </c>
      <c r="H189" s="546">
        <v>0</v>
      </c>
      <c r="I189" s="546">
        <v>0</v>
      </c>
      <c r="J189" s="546">
        <v>0</v>
      </c>
      <c r="K189" s="546">
        <v>0</v>
      </c>
      <c r="L189" s="375"/>
    </row>
    <row r="190" spans="1:12" x14ac:dyDescent="0.25">
      <c r="A190" s="377"/>
      <c r="B190" s="378" t="s">
        <v>123</v>
      </c>
      <c r="C190" s="377"/>
      <c r="D190" s="547"/>
      <c r="E190" s="547"/>
      <c r="F190" s="547"/>
      <c r="G190" s="547"/>
      <c r="H190" s="547"/>
      <c r="I190" s="547"/>
      <c r="J190" s="547"/>
      <c r="K190" s="547"/>
      <c r="L190" s="375"/>
    </row>
    <row r="191" spans="1:12" x14ac:dyDescent="0.25">
      <c r="A191" s="348">
        <v>1</v>
      </c>
      <c r="B191" s="349" t="s">
        <v>124</v>
      </c>
      <c r="C191" s="348"/>
      <c r="D191" s="546"/>
      <c r="E191" s="546"/>
      <c r="F191" s="546"/>
      <c r="G191" s="546"/>
      <c r="H191" s="546"/>
      <c r="I191" s="546"/>
      <c r="J191" s="546"/>
      <c r="K191" s="546"/>
    </row>
    <row r="192" spans="1:12" x14ac:dyDescent="0.25">
      <c r="A192" s="348">
        <v>2</v>
      </c>
      <c r="B192" s="349" t="s">
        <v>125</v>
      </c>
      <c r="C192" s="348"/>
      <c r="D192" s="546"/>
      <c r="E192" s="546"/>
      <c r="F192" s="546"/>
      <c r="G192" s="546"/>
      <c r="H192" s="546"/>
      <c r="I192" s="546"/>
      <c r="J192" s="546"/>
      <c r="K192" s="546"/>
    </row>
    <row r="193" spans="1:11" x14ac:dyDescent="0.25">
      <c r="A193" s="348">
        <v>3</v>
      </c>
      <c r="B193" s="349" t="s">
        <v>126</v>
      </c>
      <c r="C193" s="348"/>
      <c r="D193" s="546"/>
      <c r="E193" s="546"/>
      <c r="F193" s="546"/>
      <c r="G193" s="546"/>
      <c r="H193" s="546"/>
      <c r="I193" s="546"/>
      <c r="J193" s="546"/>
      <c r="K193" s="546"/>
    </row>
    <row r="194" spans="1:11" ht="31.5" x14ac:dyDescent="0.25">
      <c r="A194" s="348">
        <v>4</v>
      </c>
      <c r="B194" s="349" t="s">
        <v>127</v>
      </c>
      <c r="C194" s="348"/>
      <c r="D194" s="546"/>
      <c r="E194" s="546"/>
      <c r="F194" s="546"/>
      <c r="G194" s="546"/>
      <c r="H194" s="546"/>
      <c r="I194" s="546"/>
      <c r="J194" s="546"/>
      <c r="K194" s="546"/>
    </row>
    <row r="195" spans="1:11" x14ac:dyDescent="0.25">
      <c r="A195" s="348">
        <v>5</v>
      </c>
      <c r="B195" s="349" t="s">
        <v>128</v>
      </c>
      <c r="C195" s="348"/>
      <c r="D195" s="546"/>
      <c r="E195" s="546"/>
      <c r="F195" s="546">
        <v>0.81299999999999994</v>
      </c>
      <c r="G195" s="546"/>
      <c r="H195" s="546"/>
      <c r="I195" s="546"/>
      <c r="J195" s="546"/>
      <c r="K195" s="546"/>
    </row>
    <row r="196" spans="1:11" x14ac:dyDescent="0.25">
      <c r="A196" s="348">
        <v>6</v>
      </c>
      <c r="B196" s="349" t="s">
        <v>129</v>
      </c>
      <c r="C196" s="348"/>
      <c r="D196" s="546"/>
      <c r="E196" s="546"/>
      <c r="F196" s="546"/>
      <c r="G196" s="546"/>
      <c r="H196" s="546"/>
      <c r="I196" s="546"/>
      <c r="J196" s="546"/>
      <c r="K196" s="546"/>
    </row>
    <row r="197" spans="1:11" x14ac:dyDescent="0.25">
      <c r="A197" s="348">
        <v>7</v>
      </c>
      <c r="B197" s="349" t="s">
        <v>130</v>
      </c>
      <c r="C197" s="348"/>
      <c r="D197" s="546"/>
      <c r="E197" s="546"/>
      <c r="F197" s="546"/>
      <c r="G197" s="546"/>
      <c r="H197" s="546"/>
      <c r="I197" s="546"/>
      <c r="J197" s="546"/>
      <c r="K197" s="546"/>
    </row>
    <row r="198" spans="1:11" x14ac:dyDescent="0.25">
      <c r="A198" s="348">
        <v>8</v>
      </c>
      <c r="B198" s="349" t="s">
        <v>131</v>
      </c>
      <c r="C198" s="348"/>
      <c r="D198" s="546"/>
      <c r="E198" s="546"/>
      <c r="F198" s="546"/>
      <c r="G198" s="546"/>
      <c r="H198" s="546"/>
      <c r="I198" s="546"/>
      <c r="J198" s="546"/>
      <c r="K198" s="546"/>
    </row>
  </sheetData>
  <autoFilter ref="A18:L198"/>
  <mergeCells count="15">
    <mergeCell ref="L15:L17"/>
    <mergeCell ref="D16:E16"/>
    <mergeCell ref="A6:I6"/>
    <mergeCell ref="A14:A17"/>
    <mergeCell ref="B14:B17"/>
    <mergeCell ref="C14:C17"/>
    <mergeCell ref="D14:G14"/>
    <mergeCell ref="H14:K14"/>
    <mergeCell ref="D15:E15"/>
    <mergeCell ref="F15:G15"/>
    <mergeCell ref="H15:I15"/>
    <mergeCell ref="J15:K15"/>
    <mergeCell ref="J16:K16"/>
    <mergeCell ref="F16:G16"/>
    <mergeCell ref="H16:I16"/>
  </mergeCells>
  <conditionalFormatting sqref="K5:K9 A6 A15:B17 J6 D16:K17 A1:J5 A7:J9 L1:XFD9 M16:XFD17 A199:XFD1048576 D15:XFD15 A10:XFD14 A18:XFD25 L26:XFD198">
    <cfRule type="cellIs" dxfId="26" priority="3" operator="equal">
      <formula>0</formula>
    </cfRule>
  </conditionalFormatting>
  <conditionalFormatting sqref="A26:K198">
    <cfRule type="cellIs" dxfId="25" priority="1" operator="equal">
      <formula>0</formula>
    </cfRule>
    <cfRule type="expression" dxfId="24" priority="2">
      <formula>$A26&lt;&gt;0</formula>
    </cfRule>
  </conditionalFormatting>
  <printOptions horizontalCentered="1"/>
  <pageMargins left="0.15748031496062992" right="0.19685039370078741" top="0.39370078740157483" bottom="0.43307086614173229" header="0.31496062992125984" footer="0.31496062992125984"/>
  <pageSetup paperSize="9" scale="61" fitToHeight="10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L429"/>
  <sheetViews>
    <sheetView view="pageBreakPreview" zoomScale="55" zoomScaleNormal="50" zoomScaleSheetLayoutView="55" workbookViewId="0">
      <pane xSplit="3" ySplit="21" topLeftCell="D22" activePane="bottomRight" state="frozen"/>
      <selection pane="topRight" activeCell="D1" sqref="D1"/>
      <selection pane="bottomLeft" activeCell="A22" sqref="A22"/>
      <selection pane="bottomRight" activeCell="C23" sqref="C23"/>
    </sheetView>
  </sheetViews>
  <sheetFormatPr defaultColWidth="9" defaultRowHeight="15.75" outlineLevelRow="1" x14ac:dyDescent="0.25"/>
  <cols>
    <col min="1" max="1" width="0" style="90" hidden="1" customWidth="1"/>
    <col min="2" max="2" width="9" style="49" customWidth="1"/>
    <col min="3" max="3" width="50.25" style="120" customWidth="1"/>
    <col min="4" max="4" width="14.125" style="94" customWidth="1"/>
    <col min="5" max="5" width="16" style="94" customWidth="1"/>
    <col min="6" max="6" width="14" style="94" customWidth="1"/>
    <col min="7" max="7" width="12.375" style="94" customWidth="1"/>
    <col min="8" max="8" width="12.375" style="96" bestFit="1" customWidth="1"/>
    <col min="9" max="10" width="12.375" style="94" bestFit="1" customWidth="1"/>
    <col min="11" max="11" width="11.375" style="94" bestFit="1" customWidth="1"/>
    <col min="12" max="12" width="12.375" style="94" bestFit="1" customWidth="1"/>
    <col min="13" max="13" width="15.25" style="94" customWidth="1"/>
    <col min="14" max="14" width="12.375" style="94" bestFit="1" customWidth="1"/>
    <col min="15" max="15" width="14.375" style="94" customWidth="1"/>
    <col min="16" max="16" width="18.875" style="94" customWidth="1"/>
    <col min="17" max="17" width="15.25" style="94" customWidth="1"/>
    <col min="18" max="18" width="17" style="94" customWidth="1"/>
    <col min="19" max="19" width="15.375" style="94" customWidth="1"/>
    <col min="20" max="20" width="14" style="94" customWidth="1"/>
    <col min="21" max="21" width="13.375" style="94" customWidth="1"/>
    <col min="22" max="22" width="5.25" style="82" customWidth="1"/>
    <col min="23" max="23" width="6" style="82" customWidth="1"/>
    <col min="24" max="24" width="38.125" style="120" customWidth="1"/>
    <col min="25" max="25" width="13.375" style="94" bestFit="1" customWidth="1"/>
    <col min="26" max="28" width="12.125" style="94" bestFit="1" customWidth="1"/>
    <col min="29" max="29" width="14.875" style="94" bestFit="1" customWidth="1"/>
    <col min="30" max="35" width="12.125" style="94" bestFit="1" customWidth="1"/>
    <col min="36" max="16384" width="9" style="82"/>
  </cols>
  <sheetData>
    <row r="1" spans="1:38" s="49" customFormat="1" ht="18.75" x14ac:dyDescent="0.25">
      <c r="A1" s="90"/>
      <c r="C1" s="385"/>
      <c r="D1" s="54"/>
      <c r="E1" s="54"/>
      <c r="F1" s="54"/>
      <c r="G1" s="54"/>
      <c r="H1" s="95"/>
      <c r="I1" s="54"/>
      <c r="J1" s="54"/>
      <c r="K1" s="54"/>
      <c r="L1" s="54"/>
      <c r="M1" s="54"/>
      <c r="N1" s="54"/>
      <c r="O1" s="54"/>
      <c r="P1" s="54"/>
      <c r="Q1" s="54"/>
      <c r="R1" s="54"/>
      <c r="S1" s="54"/>
      <c r="T1" s="54"/>
      <c r="U1" s="54"/>
      <c r="X1" s="309" t="s">
        <v>411</v>
      </c>
      <c r="Y1" s="620"/>
      <c r="Z1" s="620"/>
      <c r="AA1" s="620"/>
      <c r="AB1" s="620"/>
      <c r="AC1" s="620"/>
      <c r="AD1" s="620"/>
      <c r="AE1" s="620"/>
      <c r="AF1" s="620"/>
      <c r="AG1" s="620"/>
      <c r="AH1" s="620"/>
      <c r="AI1" s="620"/>
    </row>
    <row r="2" spans="1:38" s="49" customFormat="1" ht="26.25" customHeight="1" x14ac:dyDescent="0.25">
      <c r="A2" s="90"/>
      <c r="C2" s="537"/>
      <c r="D2" s="54"/>
      <c r="E2" s="54"/>
      <c r="F2" s="54"/>
      <c r="G2" s="54"/>
      <c r="H2" s="95"/>
      <c r="I2" s="54"/>
      <c r="J2" s="54"/>
      <c r="K2" s="54"/>
      <c r="L2" s="54"/>
      <c r="M2" s="54"/>
      <c r="N2" s="54"/>
      <c r="O2" s="54"/>
      <c r="P2" s="54"/>
      <c r="Q2" s="54"/>
      <c r="R2" s="54"/>
      <c r="S2" s="54"/>
      <c r="T2" s="54"/>
      <c r="U2" s="54"/>
      <c r="X2" s="309" t="s">
        <v>1</v>
      </c>
      <c r="Y2" s="620"/>
      <c r="Z2" s="620"/>
      <c r="AA2" s="620"/>
      <c r="AB2" s="620"/>
      <c r="AC2" s="620"/>
      <c r="AD2" s="620"/>
      <c r="AE2" s="620"/>
      <c r="AF2" s="620"/>
      <c r="AG2" s="620"/>
      <c r="AH2" s="620"/>
      <c r="AI2" s="620"/>
    </row>
    <row r="3" spans="1:38" s="49" customFormat="1" ht="20.25" customHeight="1" x14ac:dyDescent="0.25">
      <c r="A3" s="90"/>
      <c r="B3" s="581" t="s">
        <v>1020</v>
      </c>
      <c r="C3" s="582"/>
      <c r="D3" s="582"/>
      <c r="E3" s="582"/>
      <c r="F3" s="582"/>
      <c r="G3" s="582"/>
      <c r="H3" s="582"/>
      <c r="I3" s="582"/>
      <c r="J3" s="582"/>
      <c r="K3" s="582"/>
      <c r="L3" s="582"/>
      <c r="M3" s="582"/>
      <c r="N3" s="582"/>
      <c r="O3" s="582"/>
      <c r="P3" s="582"/>
      <c r="Q3" s="582"/>
      <c r="R3" s="102"/>
      <c r="S3" s="102"/>
      <c r="T3" s="102"/>
      <c r="U3" s="102"/>
      <c r="V3" s="102"/>
      <c r="W3" s="102"/>
      <c r="X3" s="515" t="s">
        <v>2</v>
      </c>
      <c r="Y3" s="620"/>
      <c r="Z3" s="620"/>
      <c r="AA3" s="620"/>
      <c r="AB3" s="620"/>
      <c r="AC3" s="620"/>
      <c r="AD3" s="620"/>
      <c r="AE3" s="620"/>
      <c r="AF3" s="620"/>
      <c r="AG3" s="620"/>
      <c r="AH3" s="620"/>
      <c r="AI3" s="620"/>
      <c r="AJ3" s="102"/>
      <c r="AK3" s="102"/>
      <c r="AL3" s="102"/>
    </row>
    <row r="4" spans="1:38" s="49" customFormat="1" ht="23.25" customHeight="1" x14ac:dyDescent="0.25">
      <c r="A4" s="90"/>
      <c r="C4" s="538"/>
      <c r="D4" s="54"/>
      <c r="E4" s="54"/>
      <c r="F4" s="54"/>
      <c r="G4" s="54"/>
      <c r="H4" s="95"/>
      <c r="I4" s="54"/>
      <c r="J4" s="54"/>
      <c r="K4" s="54"/>
      <c r="L4" s="54"/>
      <c r="M4" s="54"/>
      <c r="N4" s="54"/>
      <c r="O4" s="54"/>
      <c r="P4" s="54"/>
      <c r="Q4" s="54"/>
      <c r="R4" s="54"/>
      <c r="S4" s="54"/>
      <c r="T4" s="54"/>
      <c r="U4" s="54"/>
      <c r="X4" s="388" t="s">
        <v>5</v>
      </c>
      <c r="Y4" s="620"/>
      <c r="Z4" s="620"/>
      <c r="AA4" s="620"/>
      <c r="AB4" s="620"/>
      <c r="AC4" s="620"/>
      <c r="AD4" s="620"/>
      <c r="AE4" s="620"/>
      <c r="AF4" s="620"/>
      <c r="AG4" s="620"/>
      <c r="AH4" s="620"/>
      <c r="AI4" s="620"/>
    </row>
    <row r="5" spans="1:38" s="49" customFormat="1" ht="27.75" customHeight="1" x14ac:dyDescent="0.25">
      <c r="A5" s="90"/>
      <c r="C5" s="386"/>
      <c r="D5" s="54"/>
      <c r="E5" s="54"/>
      <c r="F5" s="54"/>
      <c r="G5" s="54"/>
      <c r="H5" s="95"/>
      <c r="I5" s="54"/>
      <c r="J5" s="54"/>
      <c r="K5" s="54"/>
      <c r="L5" s="54"/>
      <c r="M5" s="54"/>
      <c r="N5" s="54"/>
      <c r="O5" s="54"/>
      <c r="P5" s="54"/>
      <c r="Q5" s="54"/>
      <c r="R5" s="54"/>
      <c r="S5" s="54"/>
      <c r="T5" s="54"/>
      <c r="U5" s="54"/>
      <c r="X5" s="309" t="s">
        <v>462</v>
      </c>
      <c r="Y5" s="620"/>
      <c r="Z5" s="620"/>
      <c r="AA5" s="620"/>
      <c r="AB5" s="620"/>
      <c r="AC5" s="620"/>
      <c r="AD5" s="620"/>
      <c r="AE5" s="620"/>
      <c r="AF5" s="620"/>
      <c r="AG5" s="620"/>
      <c r="AH5" s="620"/>
      <c r="AI5" s="620"/>
    </row>
    <row r="6" spans="1:38" s="49" customFormat="1" ht="15.75" customHeight="1" x14ac:dyDescent="0.25">
      <c r="A6" s="90"/>
      <c r="C6" s="107"/>
      <c r="D6" s="54"/>
      <c r="E6" s="54"/>
      <c r="F6" s="54"/>
      <c r="G6" s="54"/>
      <c r="H6" s="95"/>
      <c r="I6" s="54"/>
      <c r="J6" s="54"/>
      <c r="K6" s="54"/>
      <c r="L6" s="54"/>
      <c r="M6" s="54"/>
      <c r="N6" s="54"/>
      <c r="O6" s="54"/>
      <c r="P6" s="54"/>
      <c r="Q6" s="54"/>
      <c r="R6" s="54"/>
      <c r="S6" s="54"/>
      <c r="T6" s="54"/>
      <c r="U6" s="54"/>
      <c r="X6" s="309" t="s">
        <v>794</v>
      </c>
      <c r="Y6" s="620"/>
      <c r="Z6" s="620"/>
      <c r="AA6" s="620"/>
      <c r="AB6" s="620"/>
      <c r="AC6" s="620"/>
      <c r="AD6" s="620"/>
      <c r="AE6" s="620"/>
      <c r="AF6" s="620"/>
      <c r="AG6" s="620"/>
      <c r="AH6" s="620"/>
      <c r="AI6" s="620"/>
    </row>
    <row r="7" spans="1:38" s="121" customFormat="1" ht="15.75" customHeight="1" x14ac:dyDescent="0.3">
      <c r="A7" s="359"/>
      <c r="B7" s="346"/>
      <c r="C7" s="360"/>
      <c r="D7" s="361"/>
      <c r="E7" s="361"/>
      <c r="F7" s="362"/>
      <c r="G7" s="361"/>
      <c r="H7" s="361"/>
      <c r="I7" s="361"/>
      <c r="J7" s="361"/>
      <c r="K7" s="361"/>
      <c r="L7" s="361"/>
      <c r="M7" s="361"/>
      <c r="N7" s="361"/>
      <c r="O7" s="361"/>
      <c r="P7" s="361"/>
      <c r="Q7" s="361"/>
      <c r="R7" s="361"/>
      <c r="S7" s="361"/>
      <c r="T7" s="579" t="s">
        <v>456</v>
      </c>
      <c r="U7" s="579"/>
      <c r="V7" s="579"/>
      <c r="W7" s="579"/>
      <c r="X7" s="579"/>
      <c r="Y7" s="620"/>
      <c r="Z7" s="620"/>
      <c r="AA7" s="620"/>
      <c r="AB7" s="620"/>
      <c r="AC7" s="620"/>
      <c r="AD7" s="620"/>
      <c r="AE7" s="620"/>
      <c r="AF7" s="620"/>
      <c r="AG7" s="620"/>
      <c r="AH7" s="620"/>
      <c r="AI7" s="620"/>
    </row>
    <row r="8" spans="1:38" s="121" customFormat="1" ht="18.75" x14ac:dyDescent="0.3">
      <c r="A8" s="359"/>
      <c r="B8" s="363"/>
      <c r="C8" s="360"/>
      <c r="D8" s="361"/>
      <c r="E8" s="361"/>
      <c r="F8" s="361"/>
      <c r="G8" s="361"/>
      <c r="H8" s="361"/>
      <c r="I8" s="361"/>
      <c r="J8" s="361"/>
      <c r="K8" s="361"/>
      <c r="L8" s="361"/>
      <c r="M8" s="361"/>
      <c r="N8" s="361"/>
      <c r="O8" s="361"/>
      <c r="P8" s="361"/>
      <c r="Q8" s="361"/>
      <c r="R8" s="361"/>
      <c r="S8" s="361"/>
      <c r="T8" s="362"/>
      <c r="U8" s="362"/>
      <c r="X8" s="122"/>
      <c r="Y8" s="620"/>
      <c r="Z8" s="620"/>
      <c r="AA8" s="620"/>
      <c r="AB8" s="620"/>
      <c r="AC8" s="620"/>
      <c r="AD8" s="620"/>
      <c r="AE8" s="620"/>
      <c r="AF8" s="620"/>
      <c r="AG8" s="620"/>
      <c r="AH8" s="620"/>
      <c r="AI8" s="620"/>
    </row>
    <row r="9" spans="1:38" s="293" customFormat="1" ht="20.25" x14ac:dyDescent="0.3">
      <c r="A9" s="381"/>
      <c r="B9" s="382"/>
      <c r="C9" s="383"/>
      <c r="D9" s="364"/>
      <c r="E9" s="364"/>
      <c r="F9" s="364"/>
      <c r="G9" s="364"/>
      <c r="H9" s="365"/>
      <c r="I9" s="364"/>
      <c r="J9" s="364"/>
      <c r="K9" s="364"/>
      <c r="L9" s="364"/>
      <c r="M9" s="364"/>
      <c r="N9" s="364"/>
      <c r="O9" s="364"/>
      <c r="P9" s="364"/>
      <c r="Q9" s="364"/>
      <c r="R9" s="364"/>
      <c r="S9" s="364"/>
      <c r="T9" s="364"/>
      <c r="U9" s="364"/>
      <c r="X9" s="384" t="s">
        <v>382</v>
      </c>
      <c r="Y9" s="294"/>
      <c r="Z9" s="294"/>
      <c r="AA9" s="294"/>
      <c r="AB9" s="294"/>
      <c r="AC9" s="294"/>
      <c r="AD9" s="294"/>
      <c r="AE9" s="294"/>
      <c r="AF9" s="294"/>
      <c r="AG9" s="294"/>
      <c r="AH9" s="294"/>
      <c r="AI9" s="294"/>
    </row>
    <row r="10" spans="1:38" s="49" customFormat="1" ht="16.5" customHeight="1" x14ac:dyDescent="0.25">
      <c r="A10" s="356"/>
      <c r="B10" s="56"/>
      <c r="C10" s="358"/>
      <c r="D10" s="366"/>
      <c r="E10" s="366"/>
      <c r="F10" s="366"/>
      <c r="G10" s="357"/>
      <c r="H10" s="367"/>
      <c r="I10" s="357"/>
      <c r="J10" s="357"/>
      <c r="K10" s="357"/>
      <c r="L10" s="357"/>
      <c r="M10" s="357"/>
      <c r="N10" s="357"/>
      <c r="O10" s="366"/>
      <c r="P10" s="366"/>
      <c r="Q10" s="366"/>
      <c r="R10" s="366"/>
      <c r="S10" s="366"/>
      <c r="T10" s="366"/>
      <c r="U10" s="368"/>
      <c r="X10" s="107"/>
      <c r="Y10" s="255"/>
      <c r="Z10" s="255"/>
      <c r="AA10" s="255"/>
      <c r="AB10" s="255"/>
      <c r="AC10" s="255"/>
      <c r="AD10" s="255"/>
      <c r="AE10" s="255"/>
      <c r="AF10" s="255"/>
      <c r="AG10" s="255"/>
      <c r="AH10" s="54"/>
      <c r="AI10" s="54"/>
    </row>
    <row r="11" spans="1:38" s="49" customFormat="1" ht="48.75" customHeight="1" x14ac:dyDescent="0.25">
      <c r="A11" s="90"/>
      <c r="B11" s="583" t="s">
        <v>102</v>
      </c>
      <c r="C11" s="585" t="s">
        <v>178</v>
      </c>
      <c r="D11" s="585" t="s">
        <v>103</v>
      </c>
      <c r="E11" s="585" t="s">
        <v>373</v>
      </c>
      <c r="F11" s="585"/>
      <c r="G11" s="585"/>
      <c r="H11" s="585"/>
      <c r="I11" s="585"/>
      <c r="J11" s="585"/>
      <c r="K11" s="585"/>
      <c r="L11" s="585"/>
      <c r="M11" s="585"/>
      <c r="N11" s="585"/>
      <c r="O11" s="585" t="s">
        <v>374</v>
      </c>
      <c r="P11" s="585"/>
      <c r="Q11" s="585" t="s">
        <v>376</v>
      </c>
      <c r="R11" s="585"/>
      <c r="S11" s="585" t="s">
        <v>109</v>
      </c>
      <c r="T11" s="371"/>
      <c r="U11" s="371"/>
      <c r="V11" s="88"/>
      <c r="W11" s="89"/>
      <c r="X11" s="600" t="s">
        <v>104</v>
      </c>
      <c r="Y11" s="592" t="s">
        <v>439</v>
      </c>
      <c r="Z11" s="593"/>
      <c r="AA11" s="619" t="s">
        <v>440</v>
      </c>
      <c r="AB11" s="619" t="s">
        <v>441</v>
      </c>
      <c r="AC11" s="597" t="s">
        <v>442</v>
      </c>
      <c r="AD11" s="596" t="s">
        <v>443</v>
      </c>
      <c r="AE11" s="596"/>
      <c r="AF11" s="596"/>
      <c r="AG11" s="596"/>
      <c r="AH11" s="586" t="s">
        <v>104</v>
      </c>
      <c r="AI11" s="587"/>
    </row>
    <row r="12" spans="1:38" s="49" customFormat="1" ht="18" customHeight="1" x14ac:dyDescent="0.25">
      <c r="A12" s="90"/>
      <c r="B12" s="583"/>
      <c r="C12" s="585"/>
      <c r="D12" s="585"/>
      <c r="E12" s="585" t="s">
        <v>179</v>
      </c>
      <c r="F12" s="585"/>
      <c r="G12" s="585" t="s">
        <v>180</v>
      </c>
      <c r="H12" s="585"/>
      <c r="I12" s="585" t="s">
        <v>181</v>
      </c>
      <c r="J12" s="585"/>
      <c r="K12" s="585" t="s">
        <v>182</v>
      </c>
      <c r="L12" s="585"/>
      <c r="M12" s="585" t="s">
        <v>183</v>
      </c>
      <c r="N12" s="585"/>
      <c r="O12" s="585" t="s">
        <v>179</v>
      </c>
      <c r="P12" s="585" t="s">
        <v>375</v>
      </c>
      <c r="Q12" s="585" t="s">
        <v>179</v>
      </c>
      <c r="R12" s="585" t="s">
        <v>375</v>
      </c>
      <c r="S12" s="585"/>
      <c r="T12" s="585" t="s">
        <v>107</v>
      </c>
      <c r="U12" s="585"/>
      <c r="V12" s="618" t="s">
        <v>108</v>
      </c>
      <c r="W12" s="585"/>
      <c r="X12" s="607"/>
      <c r="Y12" s="594"/>
      <c r="Z12" s="595"/>
      <c r="AA12" s="619"/>
      <c r="AB12" s="619"/>
      <c r="AC12" s="598"/>
      <c r="AD12" s="596"/>
      <c r="AE12" s="596"/>
      <c r="AF12" s="596"/>
      <c r="AG12" s="596"/>
      <c r="AH12" s="588"/>
      <c r="AI12" s="589"/>
    </row>
    <row r="13" spans="1:38" s="49" customFormat="1" ht="72" customHeight="1" x14ac:dyDescent="0.25">
      <c r="A13" s="90"/>
      <c r="B13" s="583"/>
      <c r="C13" s="585"/>
      <c r="D13" s="585"/>
      <c r="E13" s="585" t="s">
        <v>105</v>
      </c>
      <c r="F13" s="585" t="s">
        <v>106</v>
      </c>
      <c r="G13" s="585" t="s">
        <v>10</v>
      </c>
      <c r="H13" s="621" t="s">
        <v>11</v>
      </c>
      <c r="I13" s="585" t="s">
        <v>10</v>
      </c>
      <c r="J13" s="585" t="s">
        <v>11</v>
      </c>
      <c r="K13" s="585" t="s">
        <v>10</v>
      </c>
      <c r="L13" s="585" t="s">
        <v>11</v>
      </c>
      <c r="M13" s="585" t="s">
        <v>10</v>
      </c>
      <c r="N13" s="585" t="s">
        <v>11</v>
      </c>
      <c r="O13" s="585"/>
      <c r="P13" s="585"/>
      <c r="Q13" s="585"/>
      <c r="R13" s="585"/>
      <c r="S13" s="585"/>
      <c r="T13" s="371" t="s">
        <v>110</v>
      </c>
      <c r="U13" s="371" t="s">
        <v>111</v>
      </c>
      <c r="V13" s="372" t="s">
        <v>112</v>
      </c>
      <c r="W13" s="371" t="s">
        <v>113</v>
      </c>
      <c r="X13" s="601"/>
      <c r="Y13" s="288" t="s">
        <v>176</v>
      </c>
      <c r="Z13" s="288" t="s">
        <v>177</v>
      </c>
      <c r="AA13" s="619"/>
      <c r="AB13" s="619"/>
      <c r="AC13" s="599"/>
      <c r="AD13" s="602" t="s">
        <v>275</v>
      </c>
      <c r="AE13" s="602"/>
      <c r="AF13" s="602" t="s">
        <v>276</v>
      </c>
      <c r="AG13" s="602"/>
      <c r="AH13" s="590"/>
      <c r="AI13" s="591"/>
    </row>
    <row r="14" spans="1:38" s="49" customFormat="1" ht="27.75" customHeight="1" x14ac:dyDescent="0.25">
      <c r="A14" s="90"/>
      <c r="B14" s="583"/>
      <c r="C14" s="585"/>
      <c r="D14" s="585"/>
      <c r="E14" s="585"/>
      <c r="F14" s="585"/>
      <c r="G14" s="585"/>
      <c r="H14" s="621"/>
      <c r="I14" s="585"/>
      <c r="J14" s="585"/>
      <c r="K14" s="585"/>
      <c r="L14" s="585"/>
      <c r="M14" s="585"/>
      <c r="N14" s="585"/>
      <c r="O14" s="585"/>
      <c r="P14" s="585"/>
      <c r="Q14" s="585"/>
      <c r="R14" s="585"/>
      <c r="S14" s="585"/>
      <c r="T14" s="371"/>
      <c r="U14" s="371"/>
      <c r="V14" s="372"/>
      <c r="W14" s="371"/>
      <c r="X14" s="157"/>
      <c r="Y14" s="289">
        <v>4</v>
      </c>
      <c r="Z14" s="289">
        <v>5</v>
      </c>
      <c r="AA14" s="289">
        <v>6</v>
      </c>
      <c r="AB14" s="289">
        <v>8</v>
      </c>
      <c r="AC14" s="290">
        <v>10</v>
      </c>
      <c r="AD14" s="291" t="s">
        <v>176</v>
      </c>
      <c r="AE14" s="291" t="s">
        <v>177</v>
      </c>
      <c r="AF14" s="291" t="s">
        <v>176</v>
      </c>
      <c r="AG14" s="291" t="s">
        <v>177</v>
      </c>
      <c r="AH14" s="291" t="s">
        <v>176</v>
      </c>
      <c r="AI14" s="291" t="s">
        <v>177</v>
      </c>
    </row>
    <row r="15" spans="1:38" s="49" customFormat="1" ht="15" customHeight="1" x14ac:dyDescent="0.25">
      <c r="A15" s="90"/>
      <c r="B15" s="339">
        <v>1</v>
      </c>
      <c r="C15" s="117">
        <v>2</v>
      </c>
      <c r="D15" s="339">
        <v>5</v>
      </c>
      <c r="E15" s="339">
        <v>6</v>
      </c>
      <c r="F15" s="339">
        <v>7</v>
      </c>
      <c r="G15" s="339">
        <v>8</v>
      </c>
      <c r="H15" s="339">
        <v>9</v>
      </c>
      <c r="I15" s="339">
        <v>10</v>
      </c>
      <c r="J15" s="339">
        <v>11</v>
      </c>
      <c r="K15" s="339">
        <v>12</v>
      </c>
      <c r="L15" s="339">
        <v>13</v>
      </c>
      <c r="M15" s="339">
        <v>14</v>
      </c>
      <c r="N15" s="339">
        <v>15</v>
      </c>
      <c r="O15" s="339">
        <v>23</v>
      </c>
      <c r="P15" s="339"/>
      <c r="Q15" s="339"/>
      <c r="R15" s="339"/>
      <c r="S15" s="339">
        <v>16</v>
      </c>
      <c r="T15" s="339">
        <v>17</v>
      </c>
      <c r="U15" s="339">
        <v>18</v>
      </c>
      <c r="V15" s="339">
        <v>19</v>
      </c>
      <c r="W15" s="339">
        <v>20</v>
      </c>
      <c r="X15" s="117">
        <v>35</v>
      </c>
      <c r="Y15" s="339"/>
      <c r="Z15" s="339"/>
      <c r="AA15" s="339"/>
      <c r="AB15" s="339"/>
      <c r="AC15" s="339"/>
      <c r="AD15" s="292">
        <v>17</v>
      </c>
      <c r="AE15" s="292">
        <v>18</v>
      </c>
      <c r="AF15" s="292">
        <v>19</v>
      </c>
      <c r="AG15" s="292">
        <v>20</v>
      </c>
      <c r="AH15" s="292"/>
      <c r="AI15" s="292"/>
    </row>
    <row r="16" spans="1:38" s="436" customFormat="1" ht="25.5" customHeight="1" x14ac:dyDescent="0.25">
      <c r="A16" s="460"/>
      <c r="B16" s="114"/>
      <c r="C16" s="118" t="s">
        <v>345</v>
      </c>
      <c r="D16" s="550">
        <v>5954.0659061432816</v>
      </c>
      <c r="E16" s="550">
        <v>1517.2813051360502</v>
      </c>
      <c r="F16" s="550">
        <v>2017.4761104587392</v>
      </c>
      <c r="G16" s="550">
        <v>261.0329678245879</v>
      </c>
      <c r="H16" s="550">
        <v>223.10053027199692</v>
      </c>
      <c r="I16" s="550">
        <v>301.67022909896616</v>
      </c>
      <c r="J16" s="550">
        <v>273.79826976077294</v>
      </c>
      <c r="K16" s="550">
        <v>201.42748159984663</v>
      </c>
      <c r="L16" s="550">
        <v>750.95146668783548</v>
      </c>
      <c r="M16" s="550">
        <v>753.15062661264949</v>
      </c>
      <c r="N16" s="550">
        <v>769.62584373813388</v>
      </c>
      <c r="O16" s="550">
        <v>1664.8355484899998</v>
      </c>
      <c r="P16" s="550">
        <v>1022.93902435</v>
      </c>
      <c r="Q16" s="550">
        <v>1469.6025670100003</v>
      </c>
      <c r="R16" s="550">
        <v>1021.0892490700001</v>
      </c>
      <c r="S16" s="549">
        <v>3936.5897956845424</v>
      </c>
      <c r="T16" s="550">
        <f>F16-E16</f>
        <v>500.19480532268904</v>
      </c>
      <c r="U16" s="116">
        <f>IF(E16=0,"&gt;100 %",F16/E16)</f>
        <v>1.3296651739064551</v>
      </c>
      <c r="V16" s="313"/>
      <c r="W16" s="109"/>
      <c r="X16" s="134"/>
      <c r="Y16" s="296">
        <v>604.6640000000001</v>
      </c>
      <c r="Z16" s="296">
        <v>592.55399999999997</v>
      </c>
      <c r="AA16" s="299"/>
      <c r="AB16" s="299"/>
      <c r="AC16" s="296">
        <v>10668.908767951994</v>
      </c>
      <c r="AD16" s="296">
        <v>63.111999999999995</v>
      </c>
      <c r="AE16" s="296">
        <v>167.636</v>
      </c>
      <c r="AF16" s="296">
        <v>101.41899999999998</v>
      </c>
      <c r="AG16" s="296">
        <v>385.37600000000009</v>
      </c>
      <c r="AH16" s="296"/>
      <c r="AI16" s="296"/>
    </row>
    <row r="17" spans="1:35" ht="16.5" x14ac:dyDescent="0.25">
      <c r="A17" s="90" t="s">
        <v>355</v>
      </c>
      <c r="B17" s="434"/>
      <c r="C17" s="113" t="s">
        <v>444</v>
      </c>
      <c r="D17" s="551">
        <v>349.46308166493321</v>
      </c>
      <c r="E17" s="550">
        <v>194.83129526823808</v>
      </c>
      <c r="F17" s="550">
        <v>359.63653465873949</v>
      </c>
      <c r="G17" s="551">
        <v>67.65278395</v>
      </c>
      <c r="H17" s="551">
        <v>25.589492141996921</v>
      </c>
      <c r="I17" s="551">
        <v>85.035836240799995</v>
      </c>
      <c r="J17" s="551">
        <v>51.188958140772918</v>
      </c>
      <c r="K17" s="551">
        <v>27.812574575376189</v>
      </c>
      <c r="L17" s="551">
        <v>176.93917474783566</v>
      </c>
      <c r="M17" s="551">
        <v>14.33010050206191</v>
      </c>
      <c r="N17" s="551">
        <v>105.91890962813395</v>
      </c>
      <c r="O17" s="551">
        <v>349.69155548999993</v>
      </c>
      <c r="P17" s="551">
        <v>209.77189135</v>
      </c>
      <c r="Q17" s="551">
        <v>318.06067401000001</v>
      </c>
      <c r="R17" s="551">
        <v>223.88665606999996</v>
      </c>
      <c r="S17" s="549">
        <v>-10.173452993806279</v>
      </c>
      <c r="T17" s="550">
        <f t="shared" ref="T17:T80" si="0">F17-E17</f>
        <v>164.80523939050141</v>
      </c>
      <c r="U17" s="116">
        <f t="shared" ref="U17:U80" si="1">IF(E17=0,"&gt;100 %",F17/E17)</f>
        <v>1.8458868949344218</v>
      </c>
      <c r="V17" s="314"/>
      <c r="W17" s="83"/>
      <c r="X17" s="130"/>
      <c r="Y17" s="297">
        <v>8.4400000000000013</v>
      </c>
      <c r="Z17" s="297">
        <v>103.59</v>
      </c>
      <c r="AA17" s="334">
        <v>17.14</v>
      </c>
      <c r="AB17" s="334">
        <v>111.36099999999999</v>
      </c>
      <c r="AC17" s="297">
        <v>323.41962962014247</v>
      </c>
      <c r="AD17" s="297">
        <v>3.9000000000000004</v>
      </c>
      <c r="AE17" s="297">
        <v>33.799999999999997</v>
      </c>
      <c r="AF17" s="297">
        <v>15.303000000000001</v>
      </c>
      <c r="AG17" s="297">
        <v>133.76799999999997</v>
      </c>
      <c r="AH17" s="297"/>
      <c r="AI17" s="297"/>
    </row>
    <row r="18" spans="1:35" ht="16.5" x14ac:dyDescent="0.25">
      <c r="A18" s="90" t="s">
        <v>356</v>
      </c>
      <c r="B18" s="434"/>
      <c r="C18" s="113" t="s">
        <v>445</v>
      </c>
      <c r="D18" s="551">
        <v>1634.2425000000003</v>
      </c>
      <c r="E18" s="550">
        <v>415.59774586781202</v>
      </c>
      <c r="F18" s="550">
        <v>330.99949508000009</v>
      </c>
      <c r="G18" s="551">
        <v>65.679424644587883</v>
      </c>
      <c r="H18" s="551">
        <v>65.678743000000011</v>
      </c>
      <c r="I18" s="551">
        <v>112.99104980816618</v>
      </c>
      <c r="J18" s="551">
        <v>112.99115208000001</v>
      </c>
      <c r="K18" s="551">
        <v>60.550907024470426</v>
      </c>
      <c r="L18" s="551">
        <v>107.56660000000002</v>
      </c>
      <c r="M18" s="551">
        <v>176.37636439058755</v>
      </c>
      <c r="N18" s="551">
        <v>44.763000000000005</v>
      </c>
      <c r="O18" s="551">
        <v>311.70080000000002</v>
      </c>
      <c r="P18" s="551">
        <v>165.33129999999994</v>
      </c>
      <c r="Q18" s="551">
        <v>233.98599999999996</v>
      </c>
      <c r="R18" s="551">
        <v>183.52530000000002</v>
      </c>
      <c r="S18" s="549">
        <v>1303.2430049200002</v>
      </c>
      <c r="T18" s="550">
        <f t="shared" si="0"/>
        <v>-84.598250787811935</v>
      </c>
      <c r="U18" s="116">
        <f t="shared" si="1"/>
        <v>0.79644198836747337</v>
      </c>
      <c r="V18" s="314"/>
      <c r="W18" s="83"/>
      <c r="X18" s="130"/>
      <c r="Y18" s="297">
        <v>131.184</v>
      </c>
      <c r="Z18" s="297">
        <v>123.911</v>
      </c>
      <c r="AA18" s="334">
        <v>333.41099999999994</v>
      </c>
      <c r="AB18" s="334">
        <v>169.71300000000002</v>
      </c>
      <c r="AC18" s="297">
        <v>2064.3354977100003</v>
      </c>
      <c r="AD18" s="297">
        <v>3.1920000000000002</v>
      </c>
      <c r="AE18" s="297">
        <v>44.879999999999995</v>
      </c>
      <c r="AF18" s="297">
        <v>3.6739999999999999</v>
      </c>
      <c r="AG18" s="297">
        <v>45.107999999999997</v>
      </c>
      <c r="AH18" s="297"/>
      <c r="AI18" s="297"/>
    </row>
    <row r="19" spans="1:35" ht="16.5" x14ac:dyDescent="0.25">
      <c r="A19" s="90" t="s">
        <v>357</v>
      </c>
      <c r="B19" s="434"/>
      <c r="C19" s="113" t="s">
        <v>446</v>
      </c>
      <c r="D19" s="551">
        <v>108.42892159999998</v>
      </c>
      <c r="E19" s="550">
        <v>33.704025999999999</v>
      </c>
      <c r="F19" s="550">
        <v>75.659000000000006</v>
      </c>
      <c r="G19" s="551">
        <v>2.8330000000000002</v>
      </c>
      <c r="H19" s="551">
        <v>6.9649999999999981</v>
      </c>
      <c r="I19" s="551">
        <v>11.23</v>
      </c>
      <c r="J19" s="551">
        <v>15.463000000000001</v>
      </c>
      <c r="K19" s="551">
        <v>13.064</v>
      </c>
      <c r="L19" s="551">
        <v>23.744000000000007</v>
      </c>
      <c r="M19" s="551">
        <v>6.5770259999999983</v>
      </c>
      <c r="N19" s="551">
        <v>29.486999999999998</v>
      </c>
      <c r="O19" s="551">
        <v>51.149199999999993</v>
      </c>
      <c r="P19" s="551">
        <v>14.474</v>
      </c>
      <c r="Q19" s="551">
        <v>47.941600000000008</v>
      </c>
      <c r="R19" s="551">
        <v>12.078000000000001</v>
      </c>
      <c r="S19" s="549">
        <v>32.769921599999975</v>
      </c>
      <c r="T19" s="550">
        <f t="shared" si="0"/>
        <v>41.954974000000007</v>
      </c>
      <c r="U19" s="116">
        <f t="shared" si="1"/>
        <v>2.2448060062616855</v>
      </c>
      <c r="V19" s="314"/>
      <c r="W19" s="83"/>
      <c r="X19" s="130"/>
      <c r="Y19" s="297">
        <v>2.42</v>
      </c>
      <c r="Z19" s="297">
        <v>20</v>
      </c>
      <c r="AA19" s="334">
        <v>2.42</v>
      </c>
      <c r="AB19" s="334">
        <v>20</v>
      </c>
      <c r="AC19" s="297">
        <v>96.33601419999998</v>
      </c>
      <c r="AD19" s="297">
        <v>0</v>
      </c>
      <c r="AE19" s="297">
        <v>0</v>
      </c>
      <c r="AF19" s="297">
        <v>0.90000000000000013</v>
      </c>
      <c r="AG19" s="297">
        <v>17.526000000000003</v>
      </c>
      <c r="AH19" s="297"/>
      <c r="AI19" s="297"/>
    </row>
    <row r="20" spans="1:35" ht="16.5" x14ac:dyDescent="0.25">
      <c r="A20" s="90" t="s">
        <v>353</v>
      </c>
      <c r="B20" s="434"/>
      <c r="C20" s="113" t="s">
        <v>447</v>
      </c>
      <c r="D20" s="551">
        <v>3861.9314028783483</v>
      </c>
      <c r="E20" s="550">
        <v>873.14823800000011</v>
      </c>
      <c r="F20" s="550">
        <v>1250.5543877199998</v>
      </c>
      <c r="G20" s="551">
        <v>124.86775923</v>
      </c>
      <c r="H20" s="551">
        <v>124.86729512999999</v>
      </c>
      <c r="I20" s="551">
        <v>92.413343050000009</v>
      </c>
      <c r="J20" s="551">
        <v>94.155159539999985</v>
      </c>
      <c r="K20" s="551">
        <v>100</v>
      </c>
      <c r="L20" s="551">
        <v>442.70169193999982</v>
      </c>
      <c r="M20" s="551">
        <v>555.86713572000008</v>
      </c>
      <c r="N20" s="551">
        <v>588.83024111000009</v>
      </c>
      <c r="O20" s="551">
        <v>950.84730000000025</v>
      </c>
      <c r="P20" s="551">
        <v>631.91514000000006</v>
      </c>
      <c r="Q20" s="551">
        <v>868.98760000000004</v>
      </c>
      <c r="R20" s="551">
        <v>600.97260000000017</v>
      </c>
      <c r="S20" s="549">
        <v>2611.3770151583485</v>
      </c>
      <c r="T20" s="550">
        <f t="shared" si="0"/>
        <v>377.40614971999969</v>
      </c>
      <c r="U20" s="116">
        <f t="shared" si="1"/>
        <v>1.4322360548816679</v>
      </c>
      <c r="V20" s="314"/>
      <c r="W20" s="83"/>
      <c r="X20" s="130"/>
      <c r="Y20" s="297">
        <v>453.92000000000013</v>
      </c>
      <c r="Z20" s="297">
        <v>337.28199999999998</v>
      </c>
      <c r="AA20" s="334">
        <v>453.92000000000013</v>
      </c>
      <c r="AB20" s="334">
        <v>337.28200000000004</v>
      </c>
      <c r="AC20" s="297">
        <v>8114.6138048170615</v>
      </c>
      <c r="AD20" s="297">
        <v>50.919999999999995</v>
      </c>
      <c r="AE20" s="297">
        <v>84.756</v>
      </c>
      <c r="AF20" s="297">
        <v>80.281999999999996</v>
      </c>
      <c r="AG20" s="297">
        <v>183.17699999999996</v>
      </c>
      <c r="AH20" s="297"/>
      <c r="AI20" s="297"/>
    </row>
    <row r="21" spans="1:35" ht="16.5" x14ac:dyDescent="0.25">
      <c r="A21" s="90" t="s">
        <v>879</v>
      </c>
      <c r="B21" s="434"/>
      <c r="C21" s="113" t="s">
        <v>878</v>
      </c>
      <c r="D21" s="551">
        <v>0</v>
      </c>
      <c r="E21" s="550">
        <v>0</v>
      </c>
      <c r="F21" s="550">
        <v>0.62669300000000006</v>
      </c>
      <c r="G21" s="551">
        <v>0</v>
      </c>
      <c r="H21" s="551">
        <v>0</v>
      </c>
      <c r="I21" s="551">
        <v>0</v>
      </c>
      <c r="J21" s="551">
        <v>0</v>
      </c>
      <c r="K21" s="551">
        <v>0</v>
      </c>
      <c r="L21" s="551">
        <v>0</v>
      </c>
      <c r="M21" s="551">
        <v>0</v>
      </c>
      <c r="N21" s="551">
        <v>0.62669300000000006</v>
      </c>
      <c r="O21" s="551">
        <v>0.62669300000000006</v>
      </c>
      <c r="P21" s="551">
        <v>0.62669300000000006</v>
      </c>
      <c r="Q21" s="551">
        <v>0.62669299999999994</v>
      </c>
      <c r="R21" s="551">
        <v>0.62669299999999994</v>
      </c>
      <c r="S21" s="549" t="s">
        <v>760</v>
      </c>
      <c r="T21" s="550">
        <f t="shared" si="0"/>
        <v>0.62669300000000006</v>
      </c>
      <c r="U21" s="116" t="str">
        <f t="shared" si="1"/>
        <v>&gt;100 %</v>
      </c>
      <c r="V21" s="314"/>
      <c r="W21" s="83"/>
      <c r="X21" s="130"/>
      <c r="Y21" s="297">
        <v>0</v>
      </c>
      <c r="Z21" s="297">
        <v>0</v>
      </c>
      <c r="AA21" s="334">
        <v>0</v>
      </c>
      <c r="AB21" s="300"/>
      <c r="AC21" s="297">
        <v>0</v>
      </c>
      <c r="AD21" s="297">
        <v>0</v>
      </c>
      <c r="AE21" s="297">
        <v>0</v>
      </c>
      <c r="AF21" s="297">
        <v>0</v>
      </c>
      <c r="AG21" s="297">
        <v>0</v>
      </c>
      <c r="AH21" s="297"/>
      <c r="AI21" s="297"/>
    </row>
    <row r="22" spans="1:35" ht="16.5" x14ac:dyDescent="0.25">
      <c r="A22" s="90" t="s">
        <v>358</v>
      </c>
      <c r="B22" s="434"/>
      <c r="C22" s="113" t="s">
        <v>448</v>
      </c>
      <c r="D22" s="551">
        <v>0</v>
      </c>
      <c r="E22" s="550"/>
      <c r="F22" s="550"/>
      <c r="G22" s="551">
        <v>0</v>
      </c>
      <c r="H22" s="551">
        <v>0</v>
      </c>
      <c r="I22" s="551">
        <v>0</v>
      </c>
      <c r="J22" s="551">
        <v>0</v>
      </c>
      <c r="K22" s="551">
        <v>0</v>
      </c>
      <c r="L22" s="551">
        <v>0</v>
      </c>
      <c r="M22" s="551">
        <v>0</v>
      </c>
      <c r="N22" s="551">
        <v>0</v>
      </c>
      <c r="O22" s="551">
        <v>0.82</v>
      </c>
      <c r="P22" s="551">
        <v>0.82</v>
      </c>
      <c r="Q22" s="551">
        <v>0</v>
      </c>
      <c r="R22" s="551">
        <v>0</v>
      </c>
      <c r="S22" s="549" t="s">
        <v>760</v>
      </c>
      <c r="T22" s="550">
        <f t="shared" si="0"/>
        <v>0</v>
      </c>
      <c r="U22" s="116" t="str">
        <f t="shared" si="1"/>
        <v>&gt;100 %</v>
      </c>
      <c r="V22" s="314"/>
      <c r="W22" s="83"/>
      <c r="X22" s="130"/>
      <c r="Y22" s="297"/>
      <c r="Z22" s="297"/>
      <c r="AA22" s="334"/>
      <c r="AB22" s="300"/>
      <c r="AC22" s="297"/>
      <c r="AD22" s="297"/>
      <c r="AE22" s="297"/>
      <c r="AF22" s="297"/>
      <c r="AG22" s="297"/>
      <c r="AH22" s="297"/>
      <c r="AI22" s="297"/>
    </row>
    <row r="23" spans="1:35" s="84" customFormat="1" ht="31.5" customHeight="1" x14ac:dyDescent="0.25">
      <c r="A23" s="57"/>
      <c r="B23" s="434" t="s">
        <v>21</v>
      </c>
      <c r="C23" s="539" t="s">
        <v>377</v>
      </c>
      <c r="D23" s="551">
        <v>3824.0427518245715</v>
      </c>
      <c r="E23" s="550">
        <v>1315.6368741329145</v>
      </c>
      <c r="F23" s="550">
        <v>1263.3839776167761</v>
      </c>
      <c r="G23" s="551">
        <v>233.52984449458791</v>
      </c>
      <c r="H23" s="551">
        <v>202.08833751</v>
      </c>
      <c r="I23" s="551">
        <v>258.42054380236618</v>
      </c>
      <c r="J23" s="551">
        <v>220.28214732000001</v>
      </c>
      <c r="K23" s="551">
        <v>175.94258428925772</v>
      </c>
      <c r="L23" s="551">
        <v>378.62493554552418</v>
      </c>
      <c r="M23" s="551">
        <v>647.74390154670266</v>
      </c>
      <c r="N23" s="551">
        <v>462.38855724125199</v>
      </c>
      <c r="O23" s="551">
        <v>809.40598719000013</v>
      </c>
      <c r="P23" s="551">
        <v>489.51851321000026</v>
      </c>
      <c r="Q23" s="551">
        <v>660.47109019999994</v>
      </c>
      <c r="R23" s="551">
        <v>446.12170325000005</v>
      </c>
      <c r="S23" s="549">
        <v>2560.6587742077954</v>
      </c>
      <c r="T23" s="550">
        <f t="shared" si="0"/>
        <v>-52.252896516138435</v>
      </c>
      <c r="U23" s="116">
        <f t="shared" si="1"/>
        <v>0.96028319246480809</v>
      </c>
      <c r="V23" s="83"/>
      <c r="W23" s="83"/>
      <c r="X23" s="83"/>
      <c r="Y23" s="298">
        <v>430.10300000000012</v>
      </c>
      <c r="Z23" s="298">
        <v>348.709</v>
      </c>
      <c r="AA23" s="301"/>
      <c r="AB23" s="301"/>
      <c r="AC23" s="298">
        <v>6313.161009845704</v>
      </c>
      <c r="AD23" s="298">
        <v>47.62</v>
      </c>
      <c r="AE23" s="298">
        <v>65.524999999999991</v>
      </c>
      <c r="AF23" s="298">
        <v>47.613</v>
      </c>
      <c r="AG23" s="298">
        <v>65.837999999999994</v>
      </c>
      <c r="AH23" s="298"/>
      <c r="AI23" s="298"/>
    </row>
    <row r="24" spans="1:35" s="84" customFormat="1" ht="30" customHeight="1" x14ac:dyDescent="0.25">
      <c r="A24" s="57" t="s">
        <v>449</v>
      </c>
      <c r="B24" s="434">
        <v>1.1000000000000001</v>
      </c>
      <c r="C24" s="539" t="s">
        <v>348</v>
      </c>
      <c r="D24" s="551">
        <v>175.02744747999998</v>
      </c>
      <c r="E24" s="550">
        <v>98.722104241640011</v>
      </c>
      <c r="F24" s="550">
        <v>103.10881203000001</v>
      </c>
      <c r="G24" s="551">
        <v>43.485815029999998</v>
      </c>
      <c r="H24" s="551">
        <v>43.485815029999998</v>
      </c>
      <c r="I24" s="551">
        <v>26.727997000000002</v>
      </c>
      <c r="J24" s="551">
        <v>27.250996999999998</v>
      </c>
      <c r="K24" s="551">
        <v>0</v>
      </c>
      <c r="L24" s="551">
        <v>24.981000000000002</v>
      </c>
      <c r="M24" s="551">
        <v>28.508292211640004</v>
      </c>
      <c r="N24" s="551">
        <v>7.391</v>
      </c>
      <c r="O24" s="551">
        <v>80.212899999999991</v>
      </c>
      <c r="P24" s="551">
        <v>23.073999999999998</v>
      </c>
      <c r="Q24" s="551">
        <v>32.651000000000003</v>
      </c>
      <c r="R24" s="551">
        <v>1.8630000000000002</v>
      </c>
      <c r="S24" s="549">
        <v>71.918635449999968</v>
      </c>
      <c r="T24" s="550">
        <f t="shared" si="0"/>
        <v>4.386707788359999</v>
      </c>
      <c r="U24" s="116">
        <f t="shared" si="1"/>
        <v>1.0444349097100154</v>
      </c>
      <c r="V24" s="83"/>
      <c r="W24" s="83"/>
      <c r="X24" s="83"/>
      <c r="Y24" s="298">
        <v>2.42</v>
      </c>
      <c r="Z24" s="298">
        <v>20</v>
      </c>
      <c r="AA24" s="301"/>
      <c r="AB24" s="301"/>
      <c r="AC24" s="298">
        <v>703.0821289999999</v>
      </c>
      <c r="AD24" s="298">
        <v>0</v>
      </c>
      <c r="AE24" s="298">
        <v>0</v>
      </c>
      <c r="AF24" s="298">
        <v>0</v>
      </c>
      <c r="AG24" s="298">
        <v>0</v>
      </c>
      <c r="AH24" s="298"/>
      <c r="AI24" s="298"/>
    </row>
    <row r="25" spans="1:35" s="325" customFormat="1" ht="35.1" customHeight="1" outlineLevel="1" x14ac:dyDescent="0.25">
      <c r="A25" s="325" t="s">
        <v>357</v>
      </c>
      <c r="B25" s="326"/>
      <c r="C25" s="119" t="s">
        <v>493</v>
      </c>
      <c r="D25" s="552">
        <v>1.8907729999999998</v>
      </c>
      <c r="E25" s="550">
        <v>0.59</v>
      </c>
      <c r="F25" s="550">
        <v>1.7360000000000002</v>
      </c>
      <c r="G25" s="552">
        <v>0</v>
      </c>
      <c r="H25" s="552">
        <v>0</v>
      </c>
      <c r="I25" s="552">
        <v>0.59</v>
      </c>
      <c r="J25" s="552">
        <v>0.48699999999999999</v>
      </c>
      <c r="K25" s="552">
        <v>0</v>
      </c>
      <c r="L25" s="552">
        <v>1.2490000000000001</v>
      </c>
      <c r="M25" s="552">
        <v>0</v>
      </c>
      <c r="N25" s="552">
        <v>0</v>
      </c>
      <c r="O25" s="552">
        <v>1.6513</v>
      </c>
      <c r="P25" s="552">
        <v>0</v>
      </c>
      <c r="Q25" s="552">
        <v>1.6519999999999999</v>
      </c>
      <c r="R25" s="552">
        <v>0</v>
      </c>
      <c r="S25" s="549">
        <v>0.15477299999999961</v>
      </c>
      <c r="T25" s="550">
        <f t="shared" si="0"/>
        <v>1.1460000000000004</v>
      </c>
      <c r="U25" s="116">
        <f t="shared" si="1"/>
        <v>2.9423728813559329</v>
      </c>
      <c r="V25" s="327"/>
      <c r="W25" s="328"/>
      <c r="X25" s="326" t="s">
        <v>463</v>
      </c>
      <c r="Y25" s="327">
        <v>0</v>
      </c>
      <c r="Z25" s="327">
        <v>0</v>
      </c>
      <c r="AA25" s="329">
        <v>2015</v>
      </c>
      <c r="AB25" s="329">
        <v>2015</v>
      </c>
      <c r="AC25" s="327">
        <v>1.8907729999999998</v>
      </c>
      <c r="AD25" s="327">
        <v>0</v>
      </c>
      <c r="AE25" s="327">
        <v>0</v>
      </c>
      <c r="AF25" s="327">
        <v>0</v>
      </c>
      <c r="AG25" s="327">
        <v>0</v>
      </c>
      <c r="AH25" s="327" t="s">
        <v>718</v>
      </c>
      <c r="AI25" s="327" t="s">
        <v>718</v>
      </c>
    </row>
    <row r="26" spans="1:35" s="325" customFormat="1" ht="35.1" customHeight="1" outlineLevel="1" x14ac:dyDescent="0.25">
      <c r="A26" s="325" t="s">
        <v>357</v>
      </c>
      <c r="B26" s="326"/>
      <c r="C26" s="119" t="s">
        <v>495</v>
      </c>
      <c r="D26" s="552">
        <v>1.8907729999999998</v>
      </c>
      <c r="E26" s="550">
        <v>0.59</v>
      </c>
      <c r="F26" s="550">
        <v>1.8970000000000002</v>
      </c>
      <c r="G26" s="552">
        <v>0</v>
      </c>
      <c r="H26" s="552">
        <v>0</v>
      </c>
      <c r="I26" s="552">
        <v>0.59</v>
      </c>
      <c r="J26" s="552">
        <v>0.65</v>
      </c>
      <c r="K26" s="552">
        <v>0</v>
      </c>
      <c r="L26" s="552">
        <v>1.2470000000000001</v>
      </c>
      <c r="M26" s="552">
        <v>0</v>
      </c>
      <c r="N26" s="552">
        <v>0</v>
      </c>
      <c r="O26" s="552">
        <v>1.8226</v>
      </c>
      <c r="P26" s="552">
        <v>0</v>
      </c>
      <c r="Q26" s="552">
        <v>1.823</v>
      </c>
      <c r="R26" s="552">
        <v>0</v>
      </c>
      <c r="S26" s="549">
        <v>-6.2270000000004266E-3</v>
      </c>
      <c r="T26" s="550">
        <f t="shared" si="0"/>
        <v>1.3070000000000004</v>
      </c>
      <c r="U26" s="116">
        <f t="shared" si="1"/>
        <v>3.2152542372881361</v>
      </c>
      <c r="V26" s="327"/>
      <c r="W26" s="328"/>
      <c r="X26" s="326" t="s">
        <v>463</v>
      </c>
      <c r="Y26" s="327">
        <v>0</v>
      </c>
      <c r="Z26" s="327">
        <v>0</v>
      </c>
      <c r="AA26" s="329">
        <v>2015</v>
      </c>
      <c r="AB26" s="329">
        <v>2015</v>
      </c>
      <c r="AC26" s="327">
        <v>1.8907729999999998</v>
      </c>
      <c r="AD26" s="327">
        <v>0</v>
      </c>
      <c r="AE26" s="327">
        <v>0</v>
      </c>
      <c r="AF26" s="327">
        <v>0</v>
      </c>
      <c r="AG26" s="327">
        <v>0</v>
      </c>
      <c r="AH26" s="327" t="s">
        <v>718</v>
      </c>
      <c r="AI26" s="327" t="s">
        <v>718</v>
      </c>
    </row>
    <row r="27" spans="1:35" s="325" customFormat="1" ht="35.1" customHeight="1" outlineLevel="1" x14ac:dyDescent="0.25">
      <c r="A27" s="325" t="s">
        <v>357</v>
      </c>
      <c r="B27" s="326"/>
      <c r="C27" s="119" t="s">
        <v>496</v>
      </c>
      <c r="D27" s="552">
        <v>26.443304399999995</v>
      </c>
      <c r="E27" s="550">
        <v>4.6050259999999987</v>
      </c>
      <c r="F27" s="550">
        <v>12.772</v>
      </c>
      <c r="G27" s="552">
        <v>0</v>
      </c>
      <c r="H27" s="552">
        <v>0</v>
      </c>
      <c r="I27" s="552">
        <v>0</v>
      </c>
      <c r="J27" s="552">
        <v>0.56599999999999995</v>
      </c>
      <c r="K27" s="552">
        <v>0</v>
      </c>
      <c r="L27" s="552">
        <v>11.036</v>
      </c>
      <c r="M27" s="552">
        <v>4.6050259999999987</v>
      </c>
      <c r="N27" s="552">
        <v>1.17</v>
      </c>
      <c r="O27" s="552">
        <v>11.767999999999999</v>
      </c>
      <c r="P27" s="552">
        <v>0</v>
      </c>
      <c r="Q27" s="552">
        <v>11.768000000000001</v>
      </c>
      <c r="R27" s="552">
        <v>0</v>
      </c>
      <c r="S27" s="549">
        <v>13.671304399999995</v>
      </c>
      <c r="T27" s="550">
        <f t="shared" si="0"/>
        <v>8.1669740000000015</v>
      </c>
      <c r="U27" s="116">
        <f t="shared" si="1"/>
        <v>2.7734913983113243</v>
      </c>
      <c r="V27" s="327"/>
      <c r="W27" s="328"/>
      <c r="X27" s="326" t="s">
        <v>463</v>
      </c>
      <c r="Y27" s="327">
        <v>0</v>
      </c>
      <c r="Z27" s="327">
        <v>0</v>
      </c>
      <c r="AA27" s="329">
        <v>2015</v>
      </c>
      <c r="AB27" s="329">
        <v>2016</v>
      </c>
      <c r="AC27" s="327">
        <v>27.233396999999997</v>
      </c>
      <c r="AD27" s="327">
        <v>0</v>
      </c>
      <c r="AE27" s="327">
        <v>0</v>
      </c>
      <c r="AF27" s="327">
        <v>0</v>
      </c>
      <c r="AG27" s="327">
        <v>0</v>
      </c>
      <c r="AH27" s="327" t="s">
        <v>718</v>
      </c>
      <c r="AI27" s="327" t="s">
        <v>718</v>
      </c>
    </row>
    <row r="28" spans="1:35" s="325" customFormat="1" ht="35.1" customHeight="1" outlineLevel="1" x14ac:dyDescent="0.25">
      <c r="A28" s="325" t="s">
        <v>357</v>
      </c>
      <c r="B28" s="326"/>
      <c r="C28" s="119" t="s">
        <v>631</v>
      </c>
      <c r="D28" s="552">
        <v>50.285440399999992</v>
      </c>
      <c r="E28" s="550">
        <v>0</v>
      </c>
      <c r="F28" s="550">
        <v>0.48</v>
      </c>
      <c r="G28" s="552">
        <v>0</v>
      </c>
      <c r="H28" s="552">
        <v>0</v>
      </c>
      <c r="I28" s="552">
        <v>0</v>
      </c>
      <c r="J28" s="552">
        <v>0</v>
      </c>
      <c r="K28" s="552">
        <v>0</v>
      </c>
      <c r="L28" s="552">
        <v>0</v>
      </c>
      <c r="M28" s="552">
        <v>0</v>
      </c>
      <c r="N28" s="552">
        <v>0.48</v>
      </c>
      <c r="O28" s="552">
        <v>1.5270000000000001</v>
      </c>
      <c r="P28" s="552">
        <v>0.49099999999999999</v>
      </c>
      <c r="Q28" s="552">
        <v>0</v>
      </c>
      <c r="R28" s="552">
        <v>0</v>
      </c>
      <c r="S28" s="549">
        <v>49.805440399999995</v>
      </c>
      <c r="T28" s="550">
        <f t="shared" si="0"/>
        <v>0.48</v>
      </c>
      <c r="U28" s="116" t="str">
        <f t="shared" si="1"/>
        <v>&gt;100 %</v>
      </c>
      <c r="V28" s="327"/>
      <c r="W28" s="328"/>
      <c r="X28" s="326" t="s">
        <v>795</v>
      </c>
      <c r="Y28" s="327">
        <v>2.42</v>
      </c>
      <c r="Z28" s="327">
        <v>20</v>
      </c>
      <c r="AA28" s="329">
        <v>2016</v>
      </c>
      <c r="AB28" s="329">
        <v>2019</v>
      </c>
      <c r="AC28" s="327">
        <v>50.285440399999992</v>
      </c>
      <c r="AD28" s="327">
        <v>0</v>
      </c>
      <c r="AE28" s="327">
        <v>0</v>
      </c>
      <c r="AF28" s="327">
        <v>0</v>
      </c>
      <c r="AG28" s="327">
        <v>0</v>
      </c>
      <c r="AH28" s="327">
        <v>0</v>
      </c>
      <c r="AI28" s="327">
        <v>0</v>
      </c>
    </row>
    <row r="29" spans="1:35" s="325" customFormat="1" ht="35.1" customHeight="1" outlineLevel="1" x14ac:dyDescent="0.25">
      <c r="A29" s="325" t="s">
        <v>356</v>
      </c>
      <c r="B29" s="326"/>
      <c r="C29" s="119" t="s">
        <v>677</v>
      </c>
      <c r="D29" s="552">
        <v>34.944000000000003</v>
      </c>
      <c r="E29" s="550">
        <v>33.343266211640007</v>
      </c>
      <c r="F29" s="550">
        <v>26.630000000000003</v>
      </c>
      <c r="G29" s="552">
        <v>0.52600000000000002</v>
      </c>
      <c r="H29" s="552">
        <v>0.52600000000000002</v>
      </c>
      <c r="I29" s="552">
        <v>8.9139999999999997</v>
      </c>
      <c r="J29" s="552">
        <v>8.9139999999999997</v>
      </c>
      <c r="K29" s="552">
        <v>0</v>
      </c>
      <c r="L29" s="552">
        <v>11.449000000000002</v>
      </c>
      <c r="M29" s="552">
        <v>23.903266211640005</v>
      </c>
      <c r="N29" s="552">
        <v>5.7409999999999997</v>
      </c>
      <c r="O29" s="552">
        <v>40.516999999999996</v>
      </c>
      <c r="P29" s="552">
        <v>17.599</v>
      </c>
      <c r="Q29" s="552">
        <v>7.5339999999999998</v>
      </c>
      <c r="R29" s="552">
        <v>1.8630000000000002</v>
      </c>
      <c r="S29" s="549">
        <v>8.3140000000000001</v>
      </c>
      <c r="T29" s="550">
        <f t="shared" si="0"/>
        <v>-6.7132662116400041</v>
      </c>
      <c r="U29" s="116">
        <f t="shared" si="1"/>
        <v>0.79866200962350742</v>
      </c>
      <c r="V29" s="327"/>
      <c r="W29" s="328"/>
      <c r="X29" s="326" t="s">
        <v>883</v>
      </c>
      <c r="Y29" s="327">
        <v>0</v>
      </c>
      <c r="Z29" s="327">
        <v>0</v>
      </c>
      <c r="AA29" s="329">
        <v>2012</v>
      </c>
      <c r="AB29" s="329">
        <v>2018</v>
      </c>
      <c r="AC29" s="327">
        <v>135.636</v>
      </c>
      <c r="AD29" s="327">
        <v>0</v>
      </c>
      <c r="AE29" s="327">
        <v>0</v>
      </c>
      <c r="AF29" s="327">
        <v>0</v>
      </c>
      <c r="AG29" s="327">
        <v>0</v>
      </c>
      <c r="AH29" s="327" t="s">
        <v>719</v>
      </c>
      <c r="AI29" s="327" t="s">
        <v>719</v>
      </c>
    </row>
    <row r="30" spans="1:35" s="325" customFormat="1" ht="35.1" customHeight="1" outlineLevel="1" x14ac:dyDescent="0.25">
      <c r="A30" s="325" t="s">
        <v>353</v>
      </c>
      <c r="B30" s="326"/>
      <c r="C30" s="119" t="s">
        <v>401</v>
      </c>
      <c r="D30" s="552">
        <v>51.064499999999995</v>
      </c>
      <c r="E30" s="550">
        <v>2.06759015</v>
      </c>
      <c r="F30" s="550">
        <v>2.06759015</v>
      </c>
      <c r="G30" s="552">
        <v>2.06759015</v>
      </c>
      <c r="H30" s="552">
        <v>2.06759015</v>
      </c>
      <c r="I30" s="552">
        <v>0</v>
      </c>
      <c r="J30" s="552">
        <v>0</v>
      </c>
      <c r="K30" s="552">
        <v>0</v>
      </c>
      <c r="L30" s="552">
        <v>0</v>
      </c>
      <c r="M30" s="552">
        <v>0</v>
      </c>
      <c r="N30" s="552">
        <v>0</v>
      </c>
      <c r="O30" s="552">
        <v>22.927</v>
      </c>
      <c r="P30" s="552">
        <v>4.9839999999999982</v>
      </c>
      <c r="Q30" s="552">
        <v>9.8740000000000006</v>
      </c>
      <c r="R30" s="552">
        <v>0</v>
      </c>
      <c r="S30" s="549">
        <v>48.996909849999994</v>
      </c>
      <c r="T30" s="550">
        <f t="shared" si="0"/>
        <v>0</v>
      </c>
      <c r="U30" s="116">
        <f t="shared" si="1"/>
        <v>1</v>
      </c>
      <c r="V30" s="327"/>
      <c r="W30" s="328"/>
      <c r="X30" s="326">
        <v>0</v>
      </c>
      <c r="Y30" s="327">
        <v>0</v>
      </c>
      <c r="Z30" s="327">
        <v>0</v>
      </c>
      <c r="AA30" s="329">
        <v>2012</v>
      </c>
      <c r="AB30" s="329">
        <v>2016</v>
      </c>
      <c r="AC30" s="327">
        <v>165.63518400000001</v>
      </c>
      <c r="AD30" s="327">
        <v>0</v>
      </c>
      <c r="AE30" s="327">
        <v>0</v>
      </c>
      <c r="AF30" s="327">
        <v>0</v>
      </c>
      <c r="AG30" s="327">
        <v>0</v>
      </c>
      <c r="AH30" s="327" t="s">
        <v>540</v>
      </c>
      <c r="AI30" s="327" t="s">
        <v>540</v>
      </c>
    </row>
    <row r="31" spans="1:35" s="325" customFormat="1" ht="35.1" customHeight="1" outlineLevel="1" x14ac:dyDescent="0.25">
      <c r="A31" s="325" t="s">
        <v>353</v>
      </c>
      <c r="B31" s="326"/>
      <c r="C31" s="119" t="s">
        <v>402</v>
      </c>
      <c r="D31" s="552">
        <v>8.508656680000005</v>
      </c>
      <c r="E31" s="550">
        <v>57.526221880000001</v>
      </c>
      <c r="F31" s="550">
        <v>57.526221880000001</v>
      </c>
      <c r="G31" s="552">
        <v>40.892224880000001</v>
      </c>
      <c r="H31" s="552">
        <v>40.892224880000001</v>
      </c>
      <c r="I31" s="552">
        <v>16.633997000000001</v>
      </c>
      <c r="J31" s="552">
        <v>16.633997000000001</v>
      </c>
      <c r="K31" s="552">
        <v>0</v>
      </c>
      <c r="L31" s="552">
        <v>0</v>
      </c>
      <c r="M31" s="552">
        <v>0</v>
      </c>
      <c r="N31" s="552">
        <v>0</v>
      </c>
      <c r="O31" s="552">
        <v>0</v>
      </c>
      <c r="P31" s="552">
        <v>0</v>
      </c>
      <c r="Q31" s="552">
        <v>0</v>
      </c>
      <c r="R31" s="552">
        <v>0</v>
      </c>
      <c r="S31" s="549">
        <v>-49.017565199999993</v>
      </c>
      <c r="T31" s="550">
        <f t="shared" si="0"/>
        <v>0</v>
      </c>
      <c r="U31" s="116">
        <f t="shared" si="1"/>
        <v>1</v>
      </c>
      <c r="V31" s="327"/>
      <c r="W31" s="328"/>
      <c r="X31" s="326">
        <v>0</v>
      </c>
      <c r="Y31" s="327">
        <v>0</v>
      </c>
      <c r="Z31" s="327">
        <v>0</v>
      </c>
      <c r="AA31" s="329">
        <v>2013</v>
      </c>
      <c r="AB31" s="329">
        <v>2015</v>
      </c>
      <c r="AC31" s="327">
        <v>320.51056159999996</v>
      </c>
      <c r="AD31" s="327">
        <v>0</v>
      </c>
      <c r="AE31" s="327">
        <v>0</v>
      </c>
      <c r="AF31" s="327">
        <v>0</v>
      </c>
      <c r="AG31" s="327">
        <v>0</v>
      </c>
      <c r="AH31" s="327">
        <v>0</v>
      </c>
      <c r="AI31" s="327">
        <v>0</v>
      </c>
    </row>
    <row r="32" spans="1:35" s="84" customFormat="1" ht="31.5" x14ac:dyDescent="0.25">
      <c r="A32" s="387" t="s">
        <v>450</v>
      </c>
      <c r="B32" s="434">
        <v>1.2</v>
      </c>
      <c r="C32" s="539" t="s">
        <v>349</v>
      </c>
      <c r="D32" s="551">
        <v>587.63169626158219</v>
      </c>
      <c r="E32" s="550">
        <v>103.57170537052649</v>
      </c>
      <c r="F32" s="550">
        <v>104.62109152865136</v>
      </c>
      <c r="G32" s="551">
        <v>2.8079999999999998</v>
      </c>
      <c r="H32" s="551">
        <v>0.27800000000000002</v>
      </c>
      <c r="I32" s="551">
        <v>21.906590139999999</v>
      </c>
      <c r="J32" s="551">
        <v>21.906590139999999</v>
      </c>
      <c r="K32" s="551">
        <v>0</v>
      </c>
      <c r="L32" s="551">
        <v>9.0609999999999999</v>
      </c>
      <c r="M32" s="551">
        <v>78.857115230526489</v>
      </c>
      <c r="N32" s="551">
        <v>73.375501388651372</v>
      </c>
      <c r="O32" s="551">
        <v>125.98120997999999</v>
      </c>
      <c r="P32" s="551">
        <v>57.731209980000003</v>
      </c>
      <c r="Q32" s="551">
        <v>217.56438849</v>
      </c>
      <c r="R32" s="551">
        <v>124.65538848999998</v>
      </c>
      <c r="S32" s="549">
        <v>483.0106047329308</v>
      </c>
      <c r="T32" s="550">
        <f t="shared" si="0"/>
        <v>1.0493861581248751</v>
      </c>
      <c r="U32" s="116">
        <f t="shared" si="1"/>
        <v>1.0101319772071986</v>
      </c>
      <c r="V32" s="314"/>
      <c r="W32" s="83"/>
      <c r="X32" s="83"/>
      <c r="Y32" s="298">
        <v>0</v>
      </c>
      <c r="Z32" s="298">
        <v>0</v>
      </c>
      <c r="AA32" s="301"/>
      <c r="AB32" s="301"/>
      <c r="AC32" s="298">
        <v>866.47792620757843</v>
      </c>
      <c r="AD32" s="298">
        <v>0</v>
      </c>
      <c r="AE32" s="298">
        <v>0</v>
      </c>
      <c r="AF32" s="298">
        <v>0</v>
      </c>
      <c r="AG32" s="298">
        <v>0</v>
      </c>
      <c r="AH32" s="298"/>
      <c r="AI32" s="298"/>
    </row>
    <row r="33" spans="1:35" s="325" customFormat="1" ht="35.1" customHeight="1" outlineLevel="1" x14ac:dyDescent="0.25">
      <c r="A33" s="325" t="s">
        <v>355</v>
      </c>
      <c r="B33" s="326"/>
      <c r="C33" s="119" t="s">
        <v>656</v>
      </c>
      <c r="D33" s="552">
        <v>76.964608492885475</v>
      </c>
      <c r="E33" s="550">
        <v>2.5299999999999998</v>
      </c>
      <c r="F33" s="550">
        <v>3.4596083386513676</v>
      </c>
      <c r="G33" s="552">
        <v>2.5299999999999998</v>
      </c>
      <c r="H33" s="552">
        <v>0</v>
      </c>
      <c r="I33" s="552">
        <v>0</v>
      </c>
      <c r="J33" s="552">
        <v>0</v>
      </c>
      <c r="K33" s="552">
        <v>0</v>
      </c>
      <c r="L33" s="552">
        <v>2.5300000000000002</v>
      </c>
      <c r="M33" s="552">
        <v>0</v>
      </c>
      <c r="N33" s="552">
        <v>0.92960833865136716</v>
      </c>
      <c r="O33" s="552">
        <v>22.146209980000002</v>
      </c>
      <c r="P33" s="552">
        <v>22.146209980000002</v>
      </c>
      <c r="Q33" s="552">
        <v>28.243388489999997</v>
      </c>
      <c r="R33" s="552">
        <v>28.243388489999997</v>
      </c>
      <c r="S33" s="549">
        <v>73.505000154234111</v>
      </c>
      <c r="T33" s="550">
        <f t="shared" si="0"/>
        <v>0.92960833865136783</v>
      </c>
      <c r="U33" s="116">
        <f t="shared" si="1"/>
        <v>1.3674341259491574</v>
      </c>
      <c r="V33" s="327"/>
      <c r="W33" s="328"/>
      <c r="X33" s="326" t="s">
        <v>795</v>
      </c>
      <c r="Y33" s="327">
        <v>0</v>
      </c>
      <c r="Z33" s="327">
        <v>0</v>
      </c>
      <c r="AA33" s="329">
        <v>2015</v>
      </c>
      <c r="AB33" s="329">
        <v>2017</v>
      </c>
      <c r="AC33" s="327">
        <v>84.15935169288548</v>
      </c>
      <c r="AD33" s="327">
        <v>0</v>
      </c>
      <c r="AE33" s="327">
        <v>0</v>
      </c>
      <c r="AF33" s="327">
        <v>0</v>
      </c>
      <c r="AG33" s="327">
        <v>0</v>
      </c>
      <c r="AH33" s="327" t="s">
        <v>788</v>
      </c>
      <c r="AI33" s="327" t="s">
        <v>788</v>
      </c>
    </row>
    <row r="34" spans="1:35" s="325" customFormat="1" ht="35.1" customHeight="1" outlineLevel="1" x14ac:dyDescent="0.25">
      <c r="A34" s="325" t="s">
        <v>356</v>
      </c>
      <c r="B34" s="326"/>
      <c r="C34" s="119" t="s">
        <v>410</v>
      </c>
      <c r="D34" s="552">
        <v>15.676</v>
      </c>
      <c r="E34" s="550">
        <v>16.107434370526502</v>
      </c>
      <c r="F34" s="550">
        <v>16.107000000000003</v>
      </c>
      <c r="G34" s="552">
        <v>0.27800000000000002</v>
      </c>
      <c r="H34" s="552">
        <v>0.27800000000000002</v>
      </c>
      <c r="I34" s="552">
        <v>9.75</v>
      </c>
      <c r="J34" s="552">
        <v>9.75</v>
      </c>
      <c r="K34" s="552">
        <v>0</v>
      </c>
      <c r="L34" s="552">
        <v>5.0750000000000002</v>
      </c>
      <c r="M34" s="552">
        <v>6.079434370526501</v>
      </c>
      <c r="N34" s="552">
        <v>1.004</v>
      </c>
      <c r="O34" s="552">
        <v>31.731999999999999</v>
      </c>
      <c r="P34" s="552">
        <v>6.36</v>
      </c>
      <c r="Q34" s="552">
        <v>77.164000000000001</v>
      </c>
      <c r="R34" s="552">
        <v>67.631</v>
      </c>
      <c r="S34" s="549">
        <v>-0.43100000000000271</v>
      </c>
      <c r="T34" s="550">
        <f t="shared" si="0"/>
        <v>-4.3437052649863972E-4</v>
      </c>
      <c r="U34" s="116">
        <f t="shared" si="1"/>
        <v>0.99997303291657091</v>
      </c>
      <c r="V34" s="327"/>
      <c r="W34" s="328"/>
      <c r="X34" s="326">
        <v>0</v>
      </c>
      <c r="Y34" s="327">
        <v>0</v>
      </c>
      <c r="Z34" s="327">
        <v>0</v>
      </c>
      <c r="AA34" s="329">
        <v>2011</v>
      </c>
      <c r="AB34" s="329">
        <v>2015</v>
      </c>
      <c r="AC34" s="327">
        <v>102.59399999999999</v>
      </c>
      <c r="AD34" s="327">
        <v>0</v>
      </c>
      <c r="AE34" s="327">
        <v>0</v>
      </c>
      <c r="AF34" s="327">
        <v>0</v>
      </c>
      <c r="AG34" s="327">
        <v>0</v>
      </c>
      <c r="AH34" s="327" t="s">
        <v>719</v>
      </c>
      <c r="AI34" s="327" t="s">
        <v>719</v>
      </c>
    </row>
    <row r="35" spans="1:35" s="325" customFormat="1" ht="35.1" customHeight="1" outlineLevel="1" x14ac:dyDescent="0.25">
      <c r="A35" s="325" t="s">
        <v>353</v>
      </c>
      <c r="B35" s="326"/>
      <c r="C35" s="119" t="s">
        <v>657</v>
      </c>
      <c r="D35" s="552">
        <v>21.051031041649619</v>
      </c>
      <c r="E35" s="550">
        <v>17.681170000000002</v>
      </c>
      <c r="F35" s="550">
        <v>15.416326870000001</v>
      </c>
      <c r="G35" s="552">
        <v>0</v>
      </c>
      <c r="H35" s="552">
        <v>0</v>
      </c>
      <c r="I35" s="552">
        <v>6</v>
      </c>
      <c r="J35" s="552">
        <v>6</v>
      </c>
      <c r="K35" s="552">
        <v>0</v>
      </c>
      <c r="L35" s="552">
        <v>0</v>
      </c>
      <c r="M35" s="552">
        <v>11.681170000000002</v>
      </c>
      <c r="N35" s="552">
        <v>9.4163268700000007</v>
      </c>
      <c r="O35" s="552">
        <v>4.4550000000000001</v>
      </c>
      <c r="P35" s="552">
        <v>0</v>
      </c>
      <c r="Q35" s="552">
        <v>4.4550000000000001</v>
      </c>
      <c r="R35" s="552">
        <v>0</v>
      </c>
      <c r="S35" s="549">
        <v>5.6347041716496182</v>
      </c>
      <c r="T35" s="550">
        <f t="shared" si="0"/>
        <v>-2.2648431300000009</v>
      </c>
      <c r="U35" s="116">
        <f t="shared" si="1"/>
        <v>0.87190648978546104</v>
      </c>
      <c r="V35" s="327"/>
      <c r="W35" s="328"/>
      <c r="X35" s="326" t="s">
        <v>883</v>
      </c>
      <c r="Y35" s="327">
        <v>0</v>
      </c>
      <c r="Z35" s="327">
        <v>0</v>
      </c>
      <c r="AA35" s="329">
        <v>2013</v>
      </c>
      <c r="AB35" s="329">
        <v>2016</v>
      </c>
      <c r="AC35" s="327">
        <v>130.32779647813106</v>
      </c>
      <c r="AD35" s="327">
        <v>0</v>
      </c>
      <c r="AE35" s="327">
        <v>0</v>
      </c>
      <c r="AF35" s="327">
        <v>0</v>
      </c>
      <c r="AG35" s="327">
        <v>0</v>
      </c>
      <c r="AH35" s="327" t="s">
        <v>540</v>
      </c>
      <c r="AI35" s="327" t="s">
        <v>540</v>
      </c>
    </row>
    <row r="36" spans="1:35" s="325" customFormat="1" ht="35.1" customHeight="1" outlineLevel="1" x14ac:dyDescent="0.25">
      <c r="A36" s="325" t="s">
        <v>353</v>
      </c>
      <c r="B36" s="326"/>
      <c r="C36" s="119" t="s">
        <v>658</v>
      </c>
      <c r="D36" s="552">
        <v>25.193000000000001</v>
      </c>
      <c r="E36" s="550">
        <v>17.429179999999999</v>
      </c>
      <c r="F36" s="550">
        <v>16.510296610000001</v>
      </c>
      <c r="G36" s="552">
        <v>0</v>
      </c>
      <c r="H36" s="552">
        <v>0</v>
      </c>
      <c r="I36" s="552">
        <v>6.1565901399999996</v>
      </c>
      <c r="J36" s="552">
        <v>6.1565901399999996</v>
      </c>
      <c r="K36" s="552">
        <v>0</v>
      </c>
      <c r="L36" s="552">
        <v>0</v>
      </c>
      <c r="M36" s="552">
        <v>11.27258986</v>
      </c>
      <c r="N36" s="552">
        <v>10.353706470000001</v>
      </c>
      <c r="O36" s="552">
        <v>0</v>
      </c>
      <c r="P36" s="552">
        <v>0</v>
      </c>
      <c r="Q36" s="552">
        <v>0</v>
      </c>
      <c r="R36" s="552">
        <v>0</v>
      </c>
      <c r="S36" s="549">
        <v>8.6827033900000004</v>
      </c>
      <c r="T36" s="550">
        <f t="shared" si="0"/>
        <v>-0.91888338999999775</v>
      </c>
      <c r="U36" s="116">
        <f t="shared" si="1"/>
        <v>0.94727902345377135</v>
      </c>
      <c r="V36" s="327"/>
      <c r="W36" s="328"/>
      <c r="X36" s="326">
        <v>0</v>
      </c>
      <c r="Y36" s="327">
        <v>0</v>
      </c>
      <c r="Z36" s="327">
        <v>0</v>
      </c>
      <c r="AA36" s="329">
        <v>2015</v>
      </c>
      <c r="AB36" s="329">
        <v>2017</v>
      </c>
      <c r="AC36" s="327">
        <v>25.193000000000001</v>
      </c>
      <c r="AD36" s="327">
        <v>0</v>
      </c>
      <c r="AE36" s="327">
        <v>0</v>
      </c>
      <c r="AF36" s="327">
        <v>0</v>
      </c>
      <c r="AG36" s="327">
        <v>0</v>
      </c>
      <c r="AH36" s="327" t="s">
        <v>545</v>
      </c>
      <c r="AI36" s="327" t="s">
        <v>545</v>
      </c>
    </row>
    <row r="37" spans="1:35" s="325" customFormat="1" ht="35.1" customHeight="1" outlineLevel="1" x14ac:dyDescent="0.25">
      <c r="A37" s="325" t="s">
        <v>353</v>
      </c>
      <c r="B37" s="326"/>
      <c r="C37" s="119" t="s">
        <v>659</v>
      </c>
      <c r="D37" s="552">
        <v>2.2971561413596864</v>
      </c>
      <c r="E37" s="550">
        <v>0</v>
      </c>
      <c r="F37" s="550">
        <v>1.82</v>
      </c>
      <c r="G37" s="552">
        <v>0</v>
      </c>
      <c r="H37" s="552">
        <v>0</v>
      </c>
      <c r="I37" s="552">
        <v>0</v>
      </c>
      <c r="J37" s="552">
        <v>0</v>
      </c>
      <c r="K37" s="552">
        <v>0</v>
      </c>
      <c r="L37" s="552">
        <v>0</v>
      </c>
      <c r="M37" s="552">
        <v>0</v>
      </c>
      <c r="N37" s="552">
        <v>1.82</v>
      </c>
      <c r="O37" s="552">
        <v>1.6950000000000001</v>
      </c>
      <c r="P37" s="552">
        <v>0</v>
      </c>
      <c r="Q37" s="552">
        <v>2.1659999999999999</v>
      </c>
      <c r="R37" s="552">
        <v>0</v>
      </c>
      <c r="S37" s="549">
        <v>0.47715614135968631</v>
      </c>
      <c r="T37" s="550">
        <f t="shared" si="0"/>
        <v>1.82</v>
      </c>
      <c r="U37" s="116" t="str">
        <f t="shared" si="1"/>
        <v>&gt;100 %</v>
      </c>
      <c r="V37" s="327"/>
      <c r="W37" s="328"/>
      <c r="X37" s="326" t="s">
        <v>463</v>
      </c>
      <c r="Y37" s="327">
        <v>0</v>
      </c>
      <c r="Z37" s="327">
        <v>0</v>
      </c>
      <c r="AA37" s="329">
        <v>2013</v>
      </c>
      <c r="AB37" s="329">
        <v>2016</v>
      </c>
      <c r="AC37" s="327">
        <v>2.9674788410189752</v>
      </c>
      <c r="AD37" s="327">
        <v>0</v>
      </c>
      <c r="AE37" s="327">
        <v>0</v>
      </c>
      <c r="AF37" s="327">
        <v>0</v>
      </c>
      <c r="AG37" s="327">
        <v>0</v>
      </c>
      <c r="AH37" s="327">
        <v>0</v>
      </c>
      <c r="AI37" s="327">
        <v>0</v>
      </c>
    </row>
    <row r="38" spans="1:35" s="325" customFormat="1" ht="35.1" customHeight="1" outlineLevel="1" x14ac:dyDescent="0.25">
      <c r="A38" s="325" t="s">
        <v>353</v>
      </c>
      <c r="B38" s="326"/>
      <c r="C38" s="119" t="s">
        <v>660</v>
      </c>
      <c r="D38" s="552">
        <v>42.582114322308172</v>
      </c>
      <c r="E38" s="550">
        <v>0.69523000000000001</v>
      </c>
      <c r="F38" s="550">
        <v>0</v>
      </c>
      <c r="G38" s="552">
        <v>0</v>
      </c>
      <c r="H38" s="552">
        <v>0</v>
      </c>
      <c r="I38" s="552">
        <v>0</v>
      </c>
      <c r="J38" s="552">
        <v>0</v>
      </c>
      <c r="K38" s="552">
        <v>0</v>
      </c>
      <c r="L38" s="552">
        <v>0</v>
      </c>
      <c r="M38" s="552">
        <v>0.69523000000000001</v>
      </c>
      <c r="N38" s="552">
        <v>0</v>
      </c>
      <c r="O38" s="552">
        <v>3.9660000000000002</v>
      </c>
      <c r="P38" s="552">
        <v>3.9660000000000002</v>
      </c>
      <c r="Q38" s="552">
        <v>3.9660000000000002</v>
      </c>
      <c r="R38" s="552">
        <v>3.9660000000000002</v>
      </c>
      <c r="S38" s="549">
        <v>42.582114322308172</v>
      </c>
      <c r="T38" s="550">
        <f t="shared" si="0"/>
        <v>-0.69523000000000001</v>
      </c>
      <c r="U38" s="116">
        <f t="shared" si="1"/>
        <v>0</v>
      </c>
      <c r="V38" s="327"/>
      <c r="W38" s="328"/>
      <c r="X38" s="326" t="s">
        <v>883</v>
      </c>
      <c r="Y38" s="327">
        <v>0</v>
      </c>
      <c r="Z38" s="327">
        <v>0</v>
      </c>
      <c r="AA38" s="329">
        <v>2015</v>
      </c>
      <c r="AB38" s="329">
        <v>2019</v>
      </c>
      <c r="AC38" s="327">
        <v>42.582114322308172</v>
      </c>
      <c r="AD38" s="327">
        <v>0</v>
      </c>
      <c r="AE38" s="327">
        <v>0</v>
      </c>
      <c r="AF38" s="327">
        <v>0</v>
      </c>
      <c r="AG38" s="327">
        <v>0</v>
      </c>
      <c r="AH38" s="327" t="s">
        <v>540</v>
      </c>
      <c r="AI38" s="327" t="s">
        <v>540</v>
      </c>
    </row>
    <row r="39" spans="1:35" s="325" customFormat="1" ht="35.1" customHeight="1" outlineLevel="1" x14ac:dyDescent="0.25">
      <c r="A39" s="325" t="s">
        <v>353</v>
      </c>
      <c r="B39" s="326"/>
      <c r="C39" s="119" t="s">
        <v>661</v>
      </c>
      <c r="D39" s="552">
        <v>3.634394595664677</v>
      </c>
      <c r="E39" s="550">
        <v>0</v>
      </c>
      <c r="F39" s="550">
        <v>0</v>
      </c>
      <c r="G39" s="552">
        <v>0</v>
      </c>
      <c r="H39" s="552">
        <v>0</v>
      </c>
      <c r="I39" s="552">
        <v>0</v>
      </c>
      <c r="J39" s="552">
        <v>0</v>
      </c>
      <c r="K39" s="552">
        <v>0</v>
      </c>
      <c r="L39" s="552">
        <v>0</v>
      </c>
      <c r="M39" s="552">
        <v>0</v>
      </c>
      <c r="N39" s="552">
        <v>0</v>
      </c>
      <c r="O39" s="552">
        <v>2.9660000000000002</v>
      </c>
      <c r="P39" s="552">
        <v>2.9660000000000002</v>
      </c>
      <c r="Q39" s="552">
        <v>2.9660000000000002</v>
      </c>
      <c r="R39" s="552">
        <v>2.9660000000000002</v>
      </c>
      <c r="S39" s="549">
        <v>3.634394595664677</v>
      </c>
      <c r="T39" s="550">
        <f t="shared" si="0"/>
        <v>0</v>
      </c>
      <c r="U39" s="116" t="str">
        <f t="shared" si="1"/>
        <v>&gt;100 %</v>
      </c>
      <c r="V39" s="327"/>
      <c r="W39" s="328"/>
      <c r="X39" s="326">
        <v>0</v>
      </c>
      <c r="Y39" s="327">
        <v>0</v>
      </c>
      <c r="Z39" s="327">
        <v>0</v>
      </c>
      <c r="AA39" s="329">
        <v>2015</v>
      </c>
      <c r="AB39" s="329">
        <v>2015</v>
      </c>
      <c r="AC39" s="327">
        <v>4.3087521724868498</v>
      </c>
      <c r="AD39" s="327">
        <v>0</v>
      </c>
      <c r="AE39" s="327">
        <v>0</v>
      </c>
      <c r="AF39" s="327">
        <v>0</v>
      </c>
      <c r="AG39" s="327">
        <v>0</v>
      </c>
      <c r="AH39" s="327" t="s">
        <v>545</v>
      </c>
      <c r="AI39" s="327" t="s">
        <v>545</v>
      </c>
    </row>
    <row r="40" spans="1:35" s="325" customFormat="1" ht="35.1" customHeight="1" outlineLevel="1" x14ac:dyDescent="0.25">
      <c r="A40" s="325" t="s">
        <v>353</v>
      </c>
      <c r="B40" s="326"/>
      <c r="C40" s="119" t="s">
        <v>662</v>
      </c>
      <c r="D40" s="552">
        <v>1.6401684256949078</v>
      </c>
      <c r="E40" s="550">
        <v>0</v>
      </c>
      <c r="F40" s="550">
        <v>0</v>
      </c>
      <c r="G40" s="552">
        <v>0</v>
      </c>
      <c r="H40" s="552">
        <v>0</v>
      </c>
      <c r="I40" s="552">
        <v>0</v>
      </c>
      <c r="J40" s="552">
        <v>0</v>
      </c>
      <c r="K40" s="552">
        <v>0</v>
      </c>
      <c r="L40" s="552">
        <v>0</v>
      </c>
      <c r="M40" s="552">
        <v>0</v>
      </c>
      <c r="N40" s="552">
        <v>0</v>
      </c>
      <c r="O40" s="552">
        <v>1.2589999999999999</v>
      </c>
      <c r="P40" s="552">
        <v>1.2589999999999999</v>
      </c>
      <c r="Q40" s="552">
        <v>1.2589999999999999</v>
      </c>
      <c r="R40" s="552">
        <v>1.2589999999999999</v>
      </c>
      <c r="S40" s="549">
        <v>1.6401684256949078</v>
      </c>
      <c r="T40" s="550">
        <f t="shared" si="0"/>
        <v>0</v>
      </c>
      <c r="U40" s="116" t="str">
        <f t="shared" si="1"/>
        <v>&gt;100 %</v>
      </c>
      <c r="V40" s="327"/>
      <c r="W40" s="328"/>
      <c r="X40" s="326">
        <v>0</v>
      </c>
      <c r="Y40" s="327">
        <v>0</v>
      </c>
      <c r="Z40" s="327">
        <v>0</v>
      </c>
      <c r="AA40" s="329">
        <v>2015</v>
      </c>
      <c r="AB40" s="329">
        <v>2015</v>
      </c>
      <c r="AC40" s="327">
        <v>1.8682153929464931</v>
      </c>
      <c r="AD40" s="327">
        <v>0</v>
      </c>
      <c r="AE40" s="327">
        <v>0</v>
      </c>
      <c r="AF40" s="327">
        <v>0</v>
      </c>
      <c r="AG40" s="327">
        <v>0</v>
      </c>
      <c r="AH40" s="327" t="s">
        <v>545</v>
      </c>
      <c r="AI40" s="327" t="s">
        <v>545</v>
      </c>
    </row>
    <row r="41" spans="1:35" s="325" customFormat="1" ht="35.1" customHeight="1" outlineLevel="1" x14ac:dyDescent="0.25">
      <c r="A41" s="325" t="s">
        <v>353</v>
      </c>
      <c r="B41" s="326"/>
      <c r="C41" s="119" t="s">
        <v>663</v>
      </c>
      <c r="D41" s="552">
        <v>5.4290000000000003</v>
      </c>
      <c r="E41" s="550">
        <v>0</v>
      </c>
      <c r="F41" s="550">
        <v>2.97733194</v>
      </c>
      <c r="G41" s="552">
        <v>0</v>
      </c>
      <c r="H41" s="552">
        <v>0</v>
      </c>
      <c r="I41" s="552">
        <v>0</v>
      </c>
      <c r="J41" s="552">
        <v>0</v>
      </c>
      <c r="K41" s="552">
        <v>0</v>
      </c>
      <c r="L41" s="552">
        <v>0</v>
      </c>
      <c r="M41" s="552">
        <v>0</v>
      </c>
      <c r="N41" s="552">
        <v>2.97733194</v>
      </c>
      <c r="O41" s="552">
        <v>4.992</v>
      </c>
      <c r="P41" s="552">
        <v>4.992</v>
      </c>
      <c r="Q41" s="552">
        <v>4.992</v>
      </c>
      <c r="R41" s="552">
        <v>4.992</v>
      </c>
      <c r="S41" s="549">
        <v>2.4516680600000003</v>
      </c>
      <c r="T41" s="550">
        <f t="shared" si="0"/>
        <v>2.97733194</v>
      </c>
      <c r="U41" s="116" t="str">
        <f t="shared" si="1"/>
        <v>&gt;100 %</v>
      </c>
      <c r="V41" s="327"/>
      <c r="W41" s="328"/>
      <c r="X41" s="326" t="s">
        <v>463</v>
      </c>
      <c r="Y41" s="327">
        <v>0</v>
      </c>
      <c r="Z41" s="327">
        <v>0</v>
      </c>
      <c r="AA41" s="329">
        <v>2015</v>
      </c>
      <c r="AB41" s="329">
        <v>2015</v>
      </c>
      <c r="AC41" s="327">
        <v>6.4436808710535169</v>
      </c>
      <c r="AD41" s="327">
        <v>0</v>
      </c>
      <c r="AE41" s="327">
        <v>0</v>
      </c>
      <c r="AF41" s="327">
        <v>0</v>
      </c>
      <c r="AG41" s="327">
        <v>0</v>
      </c>
      <c r="AH41" s="327" t="s">
        <v>545</v>
      </c>
      <c r="AI41" s="327" t="s">
        <v>545</v>
      </c>
    </row>
    <row r="42" spans="1:35" s="325" customFormat="1" ht="35.1" customHeight="1" outlineLevel="1" x14ac:dyDescent="0.25">
      <c r="A42" s="325" t="s">
        <v>353</v>
      </c>
      <c r="B42" s="326"/>
      <c r="C42" s="119" t="s">
        <v>665</v>
      </c>
      <c r="D42" s="552">
        <v>8.8089219169233441</v>
      </c>
      <c r="E42" s="550">
        <v>0</v>
      </c>
      <c r="F42" s="550">
        <v>0</v>
      </c>
      <c r="G42" s="552">
        <v>0</v>
      </c>
      <c r="H42" s="552">
        <v>0</v>
      </c>
      <c r="I42" s="552">
        <v>0</v>
      </c>
      <c r="J42" s="552">
        <v>0</v>
      </c>
      <c r="K42" s="552">
        <v>0</v>
      </c>
      <c r="L42" s="552">
        <v>0</v>
      </c>
      <c r="M42" s="552">
        <v>0</v>
      </c>
      <c r="N42" s="552">
        <v>0</v>
      </c>
      <c r="O42" s="552">
        <v>7.1150000000000002</v>
      </c>
      <c r="P42" s="552">
        <v>7.1150000000000002</v>
      </c>
      <c r="Q42" s="552">
        <v>7.1150000000000002</v>
      </c>
      <c r="R42" s="552">
        <v>7.1150000000000002</v>
      </c>
      <c r="S42" s="549">
        <v>8.8089219169233441</v>
      </c>
      <c r="T42" s="550">
        <f t="shared" si="0"/>
        <v>0</v>
      </c>
      <c r="U42" s="116" t="str">
        <f t="shared" si="1"/>
        <v>&gt;100 %</v>
      </c>
      <c r="V42" s="327"/>
      <c r="W42" s="328"/>
      <c r="X42" s="326">
        <v>0</v>
      </c>
      <c r="Y42" s="327">
        <v>0</v>
      </c>
      <c r="Z42" s="327">
        <v>0</v>
      </c>
      <c r="AA42" s="329">
        <v>2015</v>
      </c>
      <c r="AB42" s="329">
        <v>2015</v>
      </c>
      <c r="AC42" s="327">
        <v>8.8088999999999995</v>
      </c>
      <c r="AD42" s="327">
        <v>0</v>
      </c>
      <c r="AE42" s="327">
        <v>0</v>
      </c>
      <c r="AF42" s="327">
        <v>0</v>
      </c>
      <c r="AG42" s="327">
        <v>0</v>
      </c>
      <c r="AH42" s="327" t="s">
        <v>545</v>
      </c>
      <c r="AI42" s="327" t="s">
        <v>545</v>
      </c>
    </row>
    <row r="43" spans="1:35" s="325" customFormat="1" ht="35.1" customHeight="1" outlineLevel="1" x14ac:dyDescent="0.25">
      <c r="A43" s="325" t="s">
        <v>353</v>
      </c>
      <c r="B43" s="326"/>
      <c r="C43" s="119" t="s">
        <v>666</v>
      </c>
      <c r="D43" s="552">
        <v>51.939735498121692</v>
      </c>
      <c r="E43" s="550">
        <v>0.48620000000000002</v>
      </c>
      <c r="F43" s="550">
        <v>0</v>
      </c>
      <c r="G43" s="552">
        <v>0</v>
      </c>
      <c r="H43" s="552">
        <v>0</v>
      </c>
      <c r="I43" s="552">
        <v>0</v>
      </c>
      <c r="J43" s="552">
        <v>0</v>
      </c>
      <c r="K43" s="552">
        <v>0</v>
      </c>
      <c r="L43" s="552">
        <v>0</v>
      </c>
      <c r="M43" s="552">
        <v>0.48620000000000002</v>
      </c>
      <c r="N43" s="552">
        <v>0</v>
      </c>
      <c r="O43" s="552">
        <v>0</v>
      </c>
      <c r="P43" s="552">
        <v>0</v>
      </c>
      <c r="Q43" s="552">
        <v>0</v>
      </c>
      <c r="R43" s="552">
        <v>0</v>
      </c>
      <c r="S43" s="549">
        <v>51.939735498121692</v>
      </c>
      <c r="T43" s="550">
        <f t="shared" si="0"/>
        <v>-0.48620000000000002</v>
      </c>
      <c r="U43" s="116">
        <f t="shared" si="1"/>
        <v>0</v>
      </c>
      <c r="V43" s="327"/>
      <c r="W43" s="328"/>
      <c r="X43" s="326" t="s">
        <v>883</v>
      </c>
      <c r="Y43" s="327">
        <v>0</v>
      </c>
      <c r="Z43" s="327">
        <v>0</v>
      </c>
      <c r="AA43" s="329">
        <v>2015</v>
      </c>
      <c r="AB43" s="329">
        <v>2016</v>
      </c>
      <c r="AC43" s="327">
        <v>69.955977885551917</v>
      </c>
      <c r="AD43" s="327">
        <v>0</v>
      </c>
      <c r="AE43" s="327">
        <v>0</v>
      </c>
      <c r="AF43" s="327">
        <v>0</v>
      </c>
      <c r="AG43" s="327">
        <v>0</v>
      </c>
      <c r="AH43" s="327" t="s">
        <v>545</v>
      </c>
      <c r="AI43" s="327" t="s">
        <v>545</v>
      </c>
    </row>
    <row r="44" spans="1:35" s="325" customFormat="1" ht="35.1" customHeight="1" outlineLevel="1" x14ac:dyDescent="0.25">
      <c r="A44" s="325" t="s">
        <v>353</v>
      </c>
      <c r="B44" s="326"/>
      <c r="C44" s="119" t="s">
        <v>667</v>
      </c>
      <c r="D44" s="552">
        <v>26.440678586550305</v>
      </c>
      <c r="E44" s="550">
        <v>0.68149999999999999</v>
      </c>
      <c r="F44" s="550">
        <v>0</v>
      </c>
      <c r="G44" s="552">
        <v>0</v>
      </c>
      <c r="H44" s="552">
        <v>0</v>
      </c>
      <c r="I44" s="552">
        <v>0</v>
      </c>
      <c r="J44" s="552">
        <v>0</v>
      </c>
      <c r="K44" s="552">
        <v>0</v>
      </c>
      <c r="L44" s="552">
        <v>0</v>
      </c>
      <c r="M44" s="552">
        <v>0.68149999999999999</v>
      </c>
      <c r="N44" s="552">
        <v>0</v>
      </c>
      <c r="O44" s="552">
        <v>0</v>
      </c>
      <c r="P44" s="552">
        <v>0</v>
      </c>
      <c r="Q44" s="552">
        <v>0</v>
      </c>
      <c r="R44" s="552">
        <v>0</v>
      </c>
      <c r="S44" s="549">
        <v>26.440678586550305</v>
      </c>
      <c r="T44" s="550">
        <f t="shared" si="0"/>
        <v>-0.68149999999999999</v>
      </c>
      <c r="U44" s="116">
        <f t="shared" si="1"/>
        <v>0</v>
      </c>
      <c r="V44" s="327"/>
      <c r="W44" s="328"/>
      <c r="X44" s="326" t="s">
        <v>883</v>
      </c>
      <c r="Y44" s="327">
        <v>0</v>
      </c>
      <c r="Z44" s="327">
        <v>0</v>
      </c>
      <c r="AA44" s="329">
        <v>2014</v>
      </c>
      <c r="AB44" s="329">
        <v>2015</v>
      </c>
      <c r="AC44" s="327">
        <v>33.737053560520778</v>
      </c>
      <c r="AD44" s="327">
        <v>0</v>
      </c>
      <c r="AE44" s="327">
        <v>0</v>
      </c>
      <c r="AF44" s="327">
        <v>0</v>
      </c>
      <c r="AG44" s="327">
        <v>0</v>
      </c>
      <c r="AH44" s="327" t="s">
        <v>545</v>
      </c>
      <c r="AI44" s="327" t="s">
        <v>545</v>
      </c>
    </row>
    <row r="45" spans="1:35" s="325" customFormat="1" ht="35.1" customHeight="1" outlineLevel="1" x14ac:dyDescent="0.25">
      <c r="A45" s="325" t="s">
        <v>353</v>
      </c>
      <c r="B45" s="326"/>
      <c r="C45" s="119" t="s">
        <v>668</v>
      </c>
      <c r="D45" s="552">
        <v>21.686999999999998</v>
      </c>
      <c r="E45" s="550">
        <v>0</v>
      </c>
      <c r="F45" s="550">
        <v>0</v>
      </c>
      <c r="G45" s="552">
        <v>0</v>
      </c>
      <c r="H45" s="552">
        <v>0</v>
      </c>
      <c r="I45" s="552">
        <v>0</v>
      </c>
      <c r="J45" s="552">
        <v>0</v>
      </c>
      <c r="K45" s="552">
        <v>0</v>
      </c>
      <c r="L45" s="552">
        <v>0</v>
      </c>
      <c r="M45" s="552">
        <v>0</v>
      </c>
      <c r="N45" s="552">
        <v>0</v>
      </c>
      <c r="O45" s="552">
        <v>19.192</v>
      </c>
      <c r="P45" s="552">
        <v>0</v>
      </c>
      <c r="Q45" s="552">
        <v>21.244</v>
      </c>
      <c r="R45" s="552">
        <v>0</v>
      </c>
      <c r="S45" s="549">
        <v>21.686999999999998</v>
      </c>
      <c r="T45" s="550">
        <f t="shared" si="0"/>
        <v>0</v>
      </c>
      <c r="U45" s="116" t="str">
        <f t="shared" si="1"/>
        <v>&gt;100 %</v>
      </c>
      <c r="V45" s="327"/>
      <c r="W45" s="328"/>
      <c r="X45" s="326">
        <v>0</v>
      </c>
      <c r="Y45" s="327">
        <v>0</v>
      </c>
      <c r="Z45" s="327">
        <v>0</v>
      </c>
      <c r="AA45" s="329">
        <v>2014</v>
      </c>
      <c r="AB45" s="329">
        <v>2015</v>
      </c>
      <c r="AC45" s="327">
        <v>24.105999999999998</v>
      </c>
      <c r="AD45" s="327">
        <v>0</v>
      </c>
      <c r="AE45" s="327">
        <v>0</v>
      </c>
      <c r="AF45" s="327">
        <v>0</v>
      </c>
      <c r="AG45" s="327">
        <v>0</v>
      </c>
      <c r="AH45" s="327" t="s">
        <v>540</v>
      </c>
      <c r="AI45" s="327" t="s">
        <v>540</v>
      </c>
    </row>
    <row r="46" spans="1:35" s="325" customFormat="1" ht="35.1" customHeight="1" outlineLevel="1" x14ac:dyDescent="0.25">
      <c r="A46" s="325" t="s">
        <v>353</v>
      </c>
      <c r="B46" s="326"/>
      <c r="C46" s="119" t="s">
        <v>669</v>
      </c>
      <c r="D46" s="552">
        <v>25.818399999999997</v>
      </c>
      <c r="E46" s="550">
        <v>9.5770999999999995E-2</v>
      </c>
      <c r="F46" s="550">
        <v>0</v>
      </c>
      <c r="G46" s="552">
        <v>0</v>
      </c>
      <c r="H46" s="552">
        <v>0</v>
      </c>
      <c r="I46" s="552">
        <v>0</v>
      </c>
      <c r="J46" s="552">
        <v>0</v>
      </c>
      <c r="K46" s="552">
        <v>0</v>
      </c>
      <c r="L46" s="552">
        <v>0</v>
      </c>
      <c r="M46" s="552">
        <v>9.5770999999999995E-2</v>
      </c>
      <c r="N46" s="552">
        <v>0</v>
      </c>
      <c r="O46" s="552">
        <v>0.38</v>
      </c>
      <c r="P46" s="552">
        <v>0.38</v>
      </c>
      <c r="Q46" s="552">
        <v>0</v>
      </c>
      <c r="R46" s="552">
        <v>0</v>
      </c>
      <c r="S46" s="549">
        <v>25.818399999999997</v>
      </c>
      <c r="T46" s="550">
        <f t="shared" si="0"/>
        <v>-9.5770999999999995E-2</v>
      </c>
      <c r="U46" s="116">
        <f t="shared" si="1"/>
        <v>0</v>
      </c>
      <c r="V46" s="327"/>
      <c r="W46" s="328"/>
      <c r="X46" s="326" t="s">
        <v>883</v>
      </c>
      <c r="Y46" s="327">
        <v>0</v>
      </c>
      <c r="Z46" s="327">
        <v>0</v>
      </c>
      <c r="AA46" s="329">
        <v>2015</v>
      </c>
      <c r="AB46" s="329">
        <v>2020</v>
      </c>
      <c r="AC46" s="327">
        <v>25.818000000000001</v>
      </c>
      <c r="AD46" s="327">
        <v>0</v>
      </c>
      <c r="AE46" s="327">
        <v>0</v>
      </c>
      <c r="AF46" s="327">
        <v>0</v>
      </c>
      <c r="AG46" s="327">
        <v>0</v>
      </c>
      <c r="AH46" s="327">
        <v>0</v>
      </c>
      <c r="AI46" s="327">
        <v>0</v>
      </c>
    </row>
    <row r="47" spans="1:35" s="325" customFormat="1" ht="35.1" customHeight="1" outlineLevel="1" x14ac:dyDescent="0.25">
      <c r="A47" s="325" t="s">
        <v>353</v>
      </c>
      <c r="B47" s="326"/>
      <c r="C47" s="119" t="s">
        <v>670</v>
      </c>
      <c r="D47" s="552">
        <v>26.113399999999999</v>
      </c>
      <c r="E47" s="550">
        <v>9.5699999999999993E-2</v>
      </c>
      <c r="F47" s="550">
        <v>0</v>
      </c>
      <c r="G47" s="552">
        <v>0</v>
      </c>
      <c r="H47" s="552">
        <v>0</v>
      </c>
      <c r="I47" s="552">
        <v>0</v>
      </c>
      <c r="J47" s="552">
        <v>0</v>
      </c>
      <c r="K47" s="552">
        <v>0</v>
      </c>
      <c r="L47" s="552">
        <v>0</v>
      </c>
      <c r="M47" s="552">
        <v>9.5699999999999993E-2</v>
      </c>
      <c r="N47" s="552">
        <v>0</v>
      </c>
      <c r="O47" s="552">
        <v>0</v>
      </c>
      <c r="P47" s="552">
        <v>0</v>
      </c>
      <c r="Q47" s="552">
        <v>0</v>
      </c>
      <c r="R47" s="552">
        <v>0</v>
      </c>
      <c r="S47" s="549">
        <v>26.113399999999999</v>
      </c>
      <c r="T47" s="550">
        <f t="shared" si="0"/>
        <v>-9.5699999999999993E-2</v>
      </c>
      <c r="U47" s="116">
        <f t="shared" si="1"/>
        <v>0</v>
      </c>
      <c r="V47" s="327"/>
      <c r="W47" s="328"/>
      <c r="X47" s="326" t="s">
        <v>883</v>
      </c>
      <c r="Y47" s="327">
        <v>0</v>
      </c>
      <c r="Z47" s="327">
        <v>0</v>
      </c>
      <c r="AA47" s="329">
        <v>2015</v>
      </c>
      <c r="AB47" s="329">
        <v>2019</v>
      </c>
      <c r="AC47" s="327">
        <v>26.113</v>
      </c>
      <c r="AD47" s="327">
        <v>0</v>
      </c>
      <c r="AE47" s="327">
        <v>0</v>
      </c>
      <c r="AF47" s="327">
        <v>0</v>
      </c>
      <c r="AG47" s="327">
        <v>0</v>
      </c>
      <c r="AH47" s="327" t="s">
        <v>545</v>
      </c>
      <c r="AI47" s="327" t="s">
        <v>545</v>
      </c>
    </row>
    <row r="48" spans="1:35" s="325" customFormat="1" ht="35.1" customHeight="1" outlineLevel="1" x14ac:dyDescent="0.25">
      <c r="A48" s="325" t="s">
        <v>353</v>
      </c>
      <c r="B48" s="326"/>
      <c r="C48" s="119" t="s">
        <v>671</v>
      </c>
      <c r="D48" s="552">
        <v>3.1147153497535998</v>
      </c>
      <c r="E48" s="550">
        <v>0</v>
      </c>
      <c r="F48" s="550">
        <v>0</v>
      </c>
      <c r="G48" s="552">
        <v>0</v>
      </c>
      <c r="H48" s="552">
        <v>0</v>
      </c>
      <c r="I48" s="552">
        <v>0</v>
      </c>
      <c r="J48" s="552">
        <v>0</v>
      </c>
      <c r="K48" s="552">
        <v>0</v>
      </c>
      <c r="L48" s="552">
        <v>0</v>
      </c>
      <c r="M48" s="552">
        <v>0</v>
      </c>
      <c r="N48" s="552">
        <v>0</v>
      </c>
      <c r="O48" s="552">
        <v>1.0169999999999999</v>
      </c>
      <c r="P48" s="552">
        <v>1.0169999999999999</v>
      </c>
      <c r="Q48" s="552">
        <v>1.0169999999999999</v>
      </c>
      <c r="R48" s="552">
        <v>1.0169999999999999</v>
      </c>
      <c r="S48" s="549">
        <v>3.1147153497535998</v>
      </c>
      <c r="T48" s="550">
        <f t="shared" si="0"/>
        <v>0</v>
      </c>
      <c r="U48" s="116" t="str">
        <f t="shared" si="1"/>
        <v>&gt;100 %</v>
      </c>
      <c r="V48" s="327"/>
      <c r="W48" s="328"/>
      <c r="X48" s="326">
        <v>0</v>
      </c>
      <c r="Y48" s="327">
        <v>0</v>
      </c>
      <c r="Z48" s="327">
        <v>0</v>
      </c>
      <c r="AA48" s="329">
        <v>2015</v>
      </c>
      <c r="AB48" s="329">
        <v>2015</v>
      </c>
      <c r="AC48" s="327">
        <v>4.0490389934585354</v>
      </c>
      <c r="AD48" s="327">
        <v>0</v>
      </c>
      <c r="AE48" s="327">
        <v>0</v>
      </c>
      <c r="AF48" s="327">
        <v>0</v>
      </c>
      <c r="AG48" s="327">
        <v>0</v>
      </c>
      <c r="AH48" s="327" t="s">
        <v>545</v>
      </c>
      <c r="AI48" s="327" t="s">
        <v>545</v>
      </c>
    </row>
    <row r="49" spans="1:35" s="325" customFormat="1" ht="35.1" customHeight="1" outlineLevel="1" x14ac:dyDescent="0.25">
      <c r="A49" s="325" t="s">
        <v>353</v>
      </c>
      <c r="B49" s="326"/>
      <c r="C49" s="119" t="s">
        <v>672</v>
      </c>
      <c r="D49" s="552">
        <v>7.1504597311074924</v>
      </c>
      <c r="E49" s="550">
        <v>0</v>
      </c>
      <c r="F49" s="550">
        <v>0</v>
      </c>
      <c r="G49" s="552">
        <v>0</v>
      </c>
      <c r="H49" s="552">
        <v>0</v>
      </c>
      <c r="I49" s="552">
        <v>0</v>
      </c>
      <c r="J49" s="552">
        <v>0</v>
      </c>
      <c r="K49" s="552">
        <v>0</v>
      </c>
      <c r="L49" s="552">
        <v>0</v>
      </c>
      <c r="M49" s="552">
        <v>0</v>
      </c>
      <c r="N49" s="552">
        <v>0</v>
      </c>
      <c r="O49" s="552">
        <v>4.6749999999999998</v>
      </c>
      <c r="P49" s="552">
        <v>4.6749999999999998</v>
      </c>
      <c r="Q49" s="552">
        <v>4.6749999999999998</v>
      </c>
      <c r="R49" s="552">
        <v>4.6749999999999998</v>
      </c>
      <c r="S49" s="549">
        <v>7.1504597311074924</v>
      </c>
      <c r="T49" s="550">
        <f t="shared" si="0"/>
        <v>0</v>
      </c>
      <c r="U49" s="116" t="str">
        <f t="shared" si="1"/>
        <v>&gt;100 %</v>
      </c>
      <c r="V49" s="327"/>
      <c r="W49" s="328"/>
      <c r="X49" s="326">
        <v>0</v>
      </c>
      <c r="Y49" s="327">
        <v>0</v>
      </c>
      <c r="Z49" s="327">
        <v>0</v>
      </c>
      <c r="AA49" s="329">
        <v>2015</v>
      </c>
      <c r="AB49" s="329">
        <v>2015</v>
      </c>
      <c r="AC49" s="327">
        <v>9.6120204976533206</v>
      </c>
      <c r="AD49" s="327">
        <v>0</v>
      </c>
      <c r="AE49" s="327">
        <v>0</v>
      </c>
      <c r="AF49" s="327">
        <v>0</v>
      </c>
      <c r="AG49" s="327">
        <v>0</v>
      </c>
      <c r="AH49" s="327" t="s">
        <v>545</v>
      </c>
      <c r="AI49" s="327" t="s">
        <v>545</v>
      </c>
    </row>
    <row r="50" spans="1:35" s="325" customFormat="1" ht="35.1" customHeight="1" outlineLevel="1" x14ac:dyDescent="0.25">
      <c r="A50" s="325" t="s">
        <v>353</v>
      </c>
      <c r="B50" s="326"/>
      <c r="C50" s="119" t="s">
        <v>673</v>
      </c>
      <c r="D50" s="552">
        <v>44.426112159563196</v>
      </c>
      <c r="E50" s="550">
        <v>4.5540000000000003</v>
      </c>
      <c r="F50" s="550">
        <v>4.5540000000000003</v>
      </c>
      <c r="G50" s="552">
        <v>0</v>
      </c>
      <c r="H50" s="552">
        <v>0</v>
      </c>
      <c r="I50" s="552">
        <v>0</v>
      </c>
      <c r="J50" s="552">
        <v>0</v>
      </c>
      <c r="K50" s="552">
        <v>0</v>
      </c>
      <c r="L50" s="552">
        <v>0</v>
      </c>
      <c r="M50" s="552">
        <v>4.5540000000000003</v>
      </c>
      <c r="N50" s="552">
        <v>4.5540000000000003</v>
      </c>
      <c r="O50" s="552">
        <v>0</v>
      </c>
      <c r="P50" s="552">
        <v>0</v>
      </c>
      <c r="Q50" s="552">
        <v>0</v>
      </c>
      <c r="R50" s="552">
        <v>0</v>
      </c>
      <c r="S50" s="549">
        <v>39.872112159563194</v>
      </c>
      <c r="T50" s="550">
        <f t="shared" si="0"/>
        <v>0</v>
      </c>
      <c r="U50" s="116">
        <f t="shared" si="1"/>
        <v>1</v>
      </c>
      <c r="V50" s="327"/>
      <c r="W50" s="328"/>
      <c r="X50" s="326">
        <v>0</v>
      </c>
      <c r="Y50" s="327">
        <v>0</v>
      </c>
      <c r="Z50" s="327">
        <v>0</v>
      </c>
      <c r="AA50" s="329">
        <v>2014</v>
      </c>
      <c r="AB50" s="329">
        <v>2020</v>
      </c>
      <c r="AC50" s="327">
        <v>44.426112159563196</v>
      </c>
      <c r="AD50" s="327">
        <v>0</v>
      </c>
      <c r="AE50" s="327">
        <v>0</v>
      </c>
      <c r="AF50" s="327">
        <v>0</v>
      </c>
      <c r="AG50" s="327">
        <v>0</v>
      </c>
      <c r="AH50" s="327">
        <v>0</v>
      </c>
      <c r="AI50" s="327">
        <v>0</v>
      </c>
    </row>
    <row r="51" spans="1:35" s="325" customFormat="1" ht="35.1" customHeight="1" outlineLevel="1" x14ac:dyDescent="0.25">
      <c r="A51" s="325" t="s">
        <v>353</v>
      </c>
      <c r="B51" s="326"/>
      <c r="C51" s="119" t="s">
        <v>664</v>
      </c>
      <c r="D51" s="552">
        <v>0</v>
      </c>
      <c r="E51" s="550">
        <v>0</v>
      </c>
      <c r="F51" s="550">
        <v>0</v>
      </c>
      <c r="G51" s="552">
        <v>0</v>
      </c>
      <c r="H51" s="552">
        <v>0</v>
      </c>
      <c r="I51" s="552">
        <v>0</v>
      </c>
      <c r="J51" s="552">
        <v>0</v>
      </c>
      <c r="K51" s="552">
        <v>0</v>
      </c>
      <c r="L51" s="552">
        <v>0</v>
      </c>
      <c r="M51" s="552">
        <v>0</v>
      </c>
      <c r="N51" s="552">
        <v>0</v>
      </c>
      <c r="O51" s="552">
        <v>0</v>
      </c>
      <c r="P51" s="552">
        <v>0</v>
      </c>
      <c r="Q51" s="552">
        <v>1.861</v>
      </c>
      <c r="R51" s="552">
        <v>0</v>
      </c>
      <c r="S51" s="549" t="s">
        <v>760</v>
      </c>
      <c r="T51" s="550">
        <f t="shared" si="0"/>
        <v>0</v>
      </c>
      <c r="U51" s="116" t="str">
        <f t="shared" si="1"/>
        <v>&gt;100 %</v>
      </c>
      <c r="V51" s="327"/>
      <c r="W51" s="328"/>
      <c r="X51" s="326">
        <v>0</v>
      </c>
      <c r="Y51" s="327">
        <v>0</v>
      </c>
      <c r="Z51" s="327">
        <v>0</v>
      </c>
      <c r="AA51" s="329">
        <v>2013</v>
      </c>
      <c r="AB51" s="329">
        <v>2015</v>
      </c>
      <c r="AC51" s="327">
        <v>0</v>
      </c>
      <c r="AD51" s="327">
        <v>0</v>
      </c>
      <c r="AE51" s="327">
        <v>0</v>
      </c>
      <c r="AF51" s="327">
        <v>0</v>
      </c>
      <c r="AG51" s="327">
        <v>0</v>
      </c>
      <c r="AH51" s="327" t="s">
        <v>475</v>
      </c>
      <c r="AI51" s="327" t="s">
        <v>475</v>
      </c>
    </row>
    <row r="52" spans="1:35" s="325" customFormat="1" ht="35.1" customHeight="1" outlineLevel="1" x14ac:dyDescent="0.25">
      <c r="A52" s="325" t="s">
        <v>356</v>
      </c>
      <c r="B52" s="326"/>
      <c r="C52" s="119" t="s">
        <v>1011</v>
      </c>
      <c r="D52" s="552">
        <v>4.3109999999999999</v>
      </c>
      <c r="E52" s="550">
        <v>4.3105399999999996</v>
      </c>
      <c r="F52" s="550">
        <v>2.7640000000000002</v>
      </c>
      <c r="G52" s="552">
        <v>0</v>
      </c>
      <c r="H52" s="552">
        <v>0</v>
      </c>
      <c r="I52" s="552">
        <v>0</v>
      </c>
      <c r="J52" s="552">
        <v>0</v>
      </c>
      <c r="K52" s="552">
        <v>0</v>
      </c>
      <c r="L52" s="552">
        <v>1.456</v>
      </c>
      <c r="M52" s="552">
        <v>4.3105399999999996</v>
      </c>
      <c r="N52" s="552">
        <v>1.3080000000000001</v>
      </c>
      <c r="O52" s="552">
        <v>2.9400000000000004</v>
      </c>
      <c r="P52" s="552">
        <v>2.8550000000000004</v>
      </c>
      <c r="Q52" s="552">
        <v>2.7910000000000004</v>
      </c>
      <c r="R52" s="552">
        <v>2.7910000000000004</v>
      </c>
      <c r="S52" s="549">
        <v>1.5469999999999997</v>
      </c>
      <c r="T52" s="550">
        <f t="shared" si="0"/>
        <v>-1.5465399999999994</v>
      </c>
      <c r="U52" s="116">
        <f t="shared" si="1"/>
        <v>0.6412189656052375</v>
      </c>
      <c r="V52" s="327"/>
      <c r="W52" s="328"/>
      <c r="X52" s="326" t="s">
        <v>883</v>
      </c>
      <c r="Y52" s="327">
        <v>0</v>
      </c>
      <c r="Z52" s="327">
        <v>0</v>
      </c>
      <c r="AA52" s="329">
        <v>2014</v>
      </c>
      <c r="AB52" s="329">
        <v>2015</v>
      </c>
      <c r="AC52" s="327">
        <v>4.3109999999999999</v>
      </c>
      <c r="AD52" s="327">
        <v>0</v>
      </c>
      <c r="AE52" s="327">
        <v>0</v>
      </c>
      <c r="AF52" s="327">
        <v>0</v>
      </c>
      <c r="AG52" s="327">
        <v>0</v>
      </c>
      <c r="AH52" s="327" t="s">
        <v>719</v>
      </c>
      <c r="AI52" s="327" t="s">
        <v>719</v>
      </c>
    </row>
    <row r="53" spans="1:35" s="325" customFormat="1" ht="35.1" customHeight="1" outlineLevel="1" x14ac:dyDescent="0.25">
      <c r="A53" s="325" t="s">
        <v>353</v>
      </c>
      <c r="B53" s="326"/>
      <c r="C53" s="119" t="s">
        <v>869</v>
      </c>
      <c r="D53" s="552">
        <v>173.35379999999998</v>
      </c>
      <c r="E53" s="550">
        <v>38.904980000000002</v>
      </c>
      <c r="F53" s="550">
        <v>41.012527769999998</v>
      </c>
      <c r="G53" s="552">
        <v>0</v>
      </c>
      <c r="H53" s="552">
        <v>0</v>
      </c>
      <c r="I53" s="552">
        <v>0</v>
      </c>
      <c r="J53" s="552">
        <v>0</v>
      </c>
      <c r="K53" s="552">
        <v>0</v>
      </c>
      <c r="L53" s="552">
        <v>0</v>
      </c>
      <c r="M53" s="552">
        <v>38.904980000000002</v>
      </c>
      <c r="N53" s="552">
        <v>41.012527769999998</v>
      </c>
      <c r="O53" s="552">
        <v>17.451000000000001</v>
      </c>
      <c r="P53" s="552">
        <v>0</v>
      </c>
      <c r="Q53" s="552">
        <v>53.65</v>
      </c>
      <c r="R53" s="552">
        <v>0</v>
      </c>
      <c r="S53" s="549">
        <v>132.34127222999999</v>
      </c>
      <c r="T53" s="550">
        <f t="shared" si="0"/>
        <v>2.1075477699999965</v>
      </c>
      <c r="U53" s="116">
        <f t="shared" si="1"/>
        <v>1.0541716708246605</v>
      </c>
      <c r="V53" s="327"/>
      <c r="W53" s="328"/>
      <c r="X53" s="326">
        <v>0</v>
      </c>
      <c r="Y53" s="327">
        <v>0</v>
      </c>
      <c r="Z53" s="327">
        <v>0</v>
      </c>
      <c r="AA53" s="329">
        <v>2015</v>
      </c>
      <c r="AB53" s="329">
        <v>2017</v>
      </c>
      <c r="AC53" s="327">
        <v>215.09643333999998</v>
      </c>
      <c r="AD53" s="327">
        <v>0</v>
      </c>
      <c r="AE53" s="327">
        <v>0</v>
      </c>
      <c r="AF53" s="327">
        <v>0</v>
      </c>
      <c r="AG53" s="327">
        <v>0</v>
      </c>
      <c r="AH53" s="327">
        <v>0</v>
      </c>
      <c r="AI53" s="327">
        <v>0</v>
      </c>
    </row>
    <row r="54" spans="1:35" s="84" customFormat="1" ht="33" customHeight="1" x14ac:dyDescent="0.25">
      <c r="A54" s="387" t="s">
        <v>451</v>
      </c>
      <c r="B54" s="434">
        <v>1.3</v>
      </c>
      <c r="C54" s="539" t="s">
        <v>126</v>
      </c>
      <c r="D54" s="551">
        <v>73.043978218700161</v>
      </c>
      <c r="E54" s="550">
        <v>37.53914082</v>
      </c>
      <c r="F54" s="550">
        <v>37.944458238883541</v>
      </c>
      <c r="G54" s="551">
        <v>2.7212931899999999</v>
      </c>
      <c r="H54" s="551">
        <v>0.94567699999999999</v>
      </c>
      <c r="I54" s="551">
        <v>0</v>
      </c>
      <c r="J54" s="551">
        <v>0</v>
      </c>
      <c r="K54" s="551">
        <v>0</v>
      </c>
      <c r="L54" s="551">
        <v>25.321139685524152</v>
      </c>
      <c r="M54" s="551">
        <v>34.817847630000003</v>
      </c>
      <c r="N54" s="551">
        <v>11.677641553359392</v>
      </c>
      <c r="O54" s="551">
        <v>5.2317508999999998</v>
      </c>
      <c r="P54" s="551">
        <v>1.4933587399999999</v>
      </c>
      <c r="Q54" s="551">
        <v>4.8631456899999996</v>
      </c>
      <c r="R54" s="551">
        <v>1.4933587400000001</v>
      </c>
      <c r="S54" s="549">
        <v>35.09951997981662</v>
      </c>
      <c r="T54" s="550">
        <f t="shared" si="0"/>
        <v>0.40531741888354134</v>
      </c>
      <c r="U54" s="116">
        <f t="shared" si="1"/>
        <v>1.0107971948752645</v>
      </c>
      <c r="V54" s="314"/>
      <c r="W54" s="83"/>
      <c r="X54" s="83"/>
      <c r="Y54" s="298">
        <v>0</v>
      </c>
      <c r="Z54" s="298">
        <v>0</v>
      </c>
      <c r="AA54" s="301"/>
      <c r="AB54" s="301"/>
      <c r="AC54" s="298">
        <v>115.70506814050731</v>
      </c>
      <c r="AD54" s="298">
        <v>0</v>
      </c>
      <c r="AE54" s="298">
        <v>0</v>
      </c>
      <c r="AF54" s="298">
        <v>0</v>
      </c>
      <c r="AG54" s="298">
        <v>0</v>
      </c>
      <c r="AH54" s="298"/>
      <c r="AI54" s="298"/>
    </row>
    <row r="55" spans="1:35" s="325" customFormat="1" ht="35.1" customHeight="1" outlineLevel="1" x14ac:dyDescent="0.25">
      <c r="A55" s="325" t="s">
        <v>355</v>
      </c>
      <c r="B55" s="326"/>
      <c r="C55" s="119" t="s">
        <v>674</v>
      </c>
      <c r="D55" s="552">
        <v>3.64624301870017</v>
      </c>
      <c r="E55" s="550">
        <v>0</v>
      </c>
      <c r="F55" s="550">
        <v>0.26732018000000002</v>
      </c>
      <c r="G55" s="552">
        <v>0</v>
      </c>
      <c r="H55" s="552">
        <v>0</v>
      </c>
      <c r="I55" s="552">
        <v>0</v>
      </c>
      <c r="J55" s="552">
        <v>0</v>
      </c>
      <c r="K55" s="552">
        <v>0</v>
      </c>
      <c r="L55" s="552">
        <v>0.26732018000000002</v>
      </c>
      <c r="M55" s="552">
        <v>0</v>
      </c>
      <c r="N55" s="552">
        <v>0</v>
      </c>
      <c r="O55" s="552">
        <v>0.36860521000000002</v>
      </c>
      <c r="P55" s="552">
        <v>0</v>
      </c>
      <c r="Q55" s="552">
        <v>0</v>
      </c>
      <c r="R55" s="552">
        <v>0</v>
      </c>
      <c r="S55" s="549">
        <v>3.37892283870017</v>
      </c>
      <c r="T55" s="550">
        <f t="shared" si="0"/>
        <v>0.26732018000000002</v>
      </c>
      <c r="U55" s="116" t="str">
        <f t="shared" si="1"/>
        <v>&gt;100 %</v>
      </c>
      <c r="V55" s="327"/>
      <c r="W55" s="328"/>
      <c r="X55" s="326" t="s">
        <v>795</v>
      </c>
      <c r="Y55" s="327">
        <v>0</v>
      </c>
      <c r="Z55" s="327">
        <v>0</v>
      </c>
      <c r="AA55" s="329">
        <v>2015</v>
      </c>
      <c r="AB55" s="329">
        <v>2015</v>
      </c>
      <c r="AC55" s="327">
        <v>4.2550427787001706</v>
      </c>
      <c r="AD55" s="327">
        <v>0</v>
      </c>
      <c r="AE55" s="327">
        <v>0</v>
      </c>
      <c r="AF55" s="327">
        <v>0</v>
      </c>
      <c r="AG55" s="327">
        <v>0</v>
      </c>
      <c r="AH55" s="327" t="s">
        <v>788</v>
      </c>
      <c r="AI55" s="327" t="s">
        <v>788</v>
      </c>
    </row>
    <row r="56" spans="1:35" s="325" customFormat="1" ht="35.1" customHeight="1" outlineLevel="1" x14ac:dyDescent="0.25">
      <c r="A56" s="325" t="s">
        <v>355</v>
      </c>
      <c r="B56" s="326"/>
      <c r="C56" s="119" t="s">
        <v>791</v>
      </c>
      <c r="D56" s="552">
        <v>3.6599352000000014</v>
      </c>
      <c r="E56" s="550">
        <v>2.7212931899999999</v>
      </c>
      <c r="F56" s="550">
        <v>2.859290428883543</v>
      </c>
      <c r="G56" s="552">
        <v>2.7212931899999999</v>
      </c>
      <c r="H56" s="552">
        <v>0.94567699999999999</v>
      </c>
      <c r="I56" s="552">
        <v>0</v>
      </c>
      <c r="J56" s="552">
        <v>0</v>
      </c>
      <c r="K56" s="552">
        <v>0</v>
      </c>
      <c r="L56" s="552">
        <v>1.8419210855241501</v>
      </c>
      <c r="M56" s="552">
        <v>0</v>
      </c>
      <c r="N56" s="552">
        <v>7.1692343359392993E-2</v>
      </c>
      <c r="O56" s="552">
        <v>3.3697869499999999</v>
      </c>
      <c r="P56" s="552">
        <v>0</v>
      </c>
      <c r="Q56" s="552">
        <v>3.3697869499999999</v>
      </c>
      <c r="R56" s="552">
        <v>0</v>
      </c>
      <c r="S56" s="549">
        <v>0.80064477111645838</v>
      </c>
      <c r="T56" s="550">
        <f t="shared" si="0"/>
        <v>0.13799723888354309</v>
      </c>
      <c r="U56" s="116">
        <f t="shared" si="1"/>
        <v>1.050710169485098</v>
      </c>
      <c r="V56" s="327"/>
      <c r="W56" s="328"/>
      <c r="X56" s="326">
        <v>0</v>
      </c>
      <c r="Y56" s="327">
        <v>0</v>
      </c>
      <c r="Z56" s="327">
        <v>0</v>
      </c>
      <c r="AA56" s="329">
        <v>2013</v>
      </c>
      <c r="AB56" s="329">
        <v>2015</v>
      </c>
      <c r="AC56" s="327">
        <v>19.382089999999998</v>
      </c>
      <c r="AD56" s="327">
        <v>0</v>
      </c>
      <c r="AE56" s="327">
        <v>0</v>
      </c>
      <c r="AF56" s="327">
        <v>0</v>
      </c>
      <c r="AG56" s="327">
        <v>0</v>
      </c>
      <c r="AH56" s="327" t="s">
        <v>981</v>
      </c>
      <c r="AI56" s="327" t="s">
        <v>981</v>
      </c>
    </row>
    <row r="57" spans="1:35" s="325" customFormat="1" ht="35.1" customHeight="1" outlineLevel="1" x14ac:dyDescent="0.25">
      <c r="A57" s="325" t="s">
        <v>355</v>
      </c>
      <c r="B57" s="326"/>
      <c r="C57" s="119" t="s">
        <v>1012</v>
      </c>
      <c r="D57" s="552">
        <v>0</v>
      </c>
      <c r="E57" s="550">
        <v>0</v>
      </c>
      <c r="F57" s="550">
        <v>0</v>
      </c>
      <c r="G57" s="552">
        <v>0</v>
      </c>
      <c r="H57" s="552">
        <v>0</v>
      </c>
      <c r="I57" s="552">
        <v>0</v>
      </c>
      <c r="J57" s="552">
        <v>0</v>
      </c>
      <c r="K57" s="552">
        <v>0</v>
      </c>
      <c r="L57" s="552">
        <v>0</v>
      </c>
      <c r="M57" s="552">
        <v>0</v>
      </c>
      <c r="N57" s="552">
        <v>0</v>
      </c>
      <c r="O57" s="552">
        <v>1.4933587399999999</v>
      </c>
      <c r="P57" s="552">
        <v>1.4933587399999999</v>
      </c>
      <c r="Q57" s="552">
        <v>1.4933587400000001</v>
      </c>
      <c r="R57" s="552">
        <v>1.4933587400000001</v>
      </c>
      <c r="S57" s="549" t="s">
        <v>760</v>
      </c>
      <c r="T57" s="550">
        <f t="shared" si="0"/>
        <v>0</v>
      </c>
      <c r="U57" s="116" t="str">
        <f t="shared" si="1"/>
        <v>&gt;100 %</v>
      </c>
      <c r="V57" s="327"/>
      <c r="W57" s="328"/>
      <c r="X57" s="326">
        <v>0</v>
      </c>
      <c r="Y57" s="327">
        <v>0</v>
      </c>
      <c r="Z57" s="327">
        <v>0</v>
      </c>
      <c r="AA57" s="329">
        <v>0</v>
      </c>
      <c r="AB57" s="329">
        <v>0</v>
      </c>
      <c r="AC57" s="327">
        <v>0</v>
      </c>
      <c r="AD57" s="327">
        <v>0</v>
      </c>
      <c r="AE57" s="327">
        <v>0</v>
      </c>
      <c r="AF57" s="327">
        <v>0</v>
      </c>
      <c r="AG57" s="327">
        <v>0</v>
      </c>
      <c r="AH57" s="327" t="s">
        <v>872</v>
      </c>
      <c r="AI57" s="327" t="s">
        <v>872</v>
      </c>
    </row>
    <row r="58" spans="1:35" s="325" customFormat="1" ht="35.1" customHeight="1" outlineLevel="1" x14ac:dyDescent="0.25">
      <c r="A58" s="325" t="s">
        <v>353</v>
      </c>
      <c r="B58" s="326"/>
      <c r="C58" s="119" t="s">
        <v>676</v>
      </c>
      <c r="D58" s="552">
        <v>65.737799999999993</v>
      </c>
      <c r="E58" s="550">
        <v>34.817847630000003</v>
      </c>
      <c r="F58" s="550">
        <v>34.817847630000003</v>
      </c>
      <c r="G58" s="552">
        <v>0</v>
      </c>
      <c r="H58" s="552">
        <v>0</v>
      </c>
      <c r="I58" s="552">
        <v>0</v>
      </c>
      <c r="J58" s="552">
        <v>0</v>
      </c>
      <c r="K58" s="552">
        <v>0</v>
      </c>
      <c r="L58" s="552">
        <v>23.211898420000001</v>
      </c>
      <c r="M58" s="552">
        <v>34.817847630000003</v>
      </c>
      <c r="N58" s="552">
        <v>11.605949209999999</v>
      </c>
      <c r="O58" s="552">
        <v>0</v>
      </c>
      <c r="P58" s="552">
        <v>0</v>
      </c>
      <c r="Q58" s="552">
        <v>0</v>
      </c>
      <c r="R58" s="552">
        <v>0</v>
      </c>
      <c r="S58" s="549">
        <v>30.91995236999999</v>
      </c>
      <c r="T58" s="550">
        <f t="shared" si="0"/>
        <v>0</v>
      </c>
      <c r="U58" s="116">
        <f t="shared" si="1"/>
        <v>1</v>
      </c>
      <c r="V58" s="327"/>
      <c r="W58" s="328"/>
      <c r="X58" s="326">
        <v>0</v>
      </c>
      <c r="Y58" s="327">
        <v>0</v>
      </c>
      <c r="Z58" s="327">
        <v>0</v>
      </c>
      <c r="AA58" s="329">
        <v>2015</v>
      </c>
      <c r="AB58" s="329">
        <v>2020</v>
      </c>
      <c r="AC58" s="327">
        <v>92.06793536180713</v>
      </c>
      <c r="AD58" s="327">
        <v>0</v>
      </c>
      <c r="AE58" s="327">
        <v>0</v>
      </c>
      <c r="AF58" s="327">
        <v>0</v>
      </c>
      <c r="AG58" s="327">
        <v>0</v>
      </c>
      <c r="AH58" s="327">
        <v>0</v>
      </c>
      <c r="AI58" s="327">
        <v>0</v>
      </c>
    </row>
    <row r="59" spans="1:35" s="84" customFormat="1" ht="31.5" x14ac:dyDescent="0.25">
      <c r="A59" s="387" t="s">
        <v>452</v>
      </c>
      <c r="B59" s="434">
        <v>1.4</v>
      </c>
      <c r="C59" s="539" t="s">
        <v>350</v>
      </c>
      <c r="D59" s="551">
        <v>0</v>
      </c>
      <c r="E59" s="550">
        <v>0</v>
      </c>
      <c r="F59" s="550">
        <v>0</v>
      </c>
      <c r="G59" s="551">
        <v>0</v>
      </c>
      <c r="H59" s="551">
        <v>0</v>
      </c>
      <c r="I59" s="551">
        <v>0</v>
      </c>
      <c r="J59" s="551">
        <v>0</v>
      </c>
      <c r="K59" s="551">
        <v>0</v>
      </c>
      <c r="L59" s="551">
        <v>0</v>
      </c>
      <c r="M59" s="551">
        <v>0</v>
      </c>
      <c r="N59" s="551">
        <v>0</v>
      </c>
      <c r="O59" s="551">
        <v>0</v>
      </c>
      <c r="P59" s="551">
        <v>0</v>
      </c>
      <c r="Q59" s="551">
        <v>0</v>
      </c>
      <c r="R59" s="551">
        <v>0</v>
      </c>
      <c r="S59" s="549" t="s">
        <v>760</v>
      </c>
      <c r="T59" s="550">
        <f t="shared" si="0"/>
        <v>0</v>
      </c>
      <c r="U59" s="116" t="str">
        <f t="shared" si="1"/>
        <v>&gt;100 %</v>
      </c>
      <c r="V59" s="314"/>
      <c r="W59" s="83"/>
      <c r="X59" s="83"/>
      <c r="Y59" s="298">
        <v>0</v>
      </c>
      <c r="Z59" s="298">
        <v>0</v>
      </c>
      <c r="AA59" s="301"/>
      <c r="AB59" s="301"/>
      <c r="AC59" s="298">
        <v>0</v>
      </c>
      <c r="AD59" s="298">
        <v>0</v>
      </c>
      <c r="AE59" s="298">
        <v>0</v>
      </c>
      <c r="AF59" s="298">
        <v>0</v>
      </c>
      <c r="AG59" s="298">
        <v>0</v>
      </c>
      <c r="AH59" s="298"/>
      <c r="AI59" s="298"/>
    </row>
    <row r="60" spans="1:35" s="84" customFormat="1" ht="30.75" customHeight="1" x14ac:dyDescent="0.25">
      <c r="A60" s="387" t="s">
        <v>453</v>
      </c>
      <c r="B60" s="434">
        <v>1.5</v>
      </c>
      <c r="C60" s="539" t="s">
        <v>351</v>
      </c>
      <c r="D60" s="551">
        <v>2988.3396298642892</v>
      </c>
      <c r="E60" s="550">
        <v>1075.8039237007479</v>
      </c>
      <c r="F60" s="550">
        <v>1017.7096158192412</v>
      </c>
      <c r="G60" s="551">
        <v>184.5147362745879</v>
      </c>
      <c r="H60" s="551">
        <v>157.37884548</v>
      </c>
      <c r="I60" s="551">
        <v>209.78595666236617</v>
      </c>
      <c r="J60" s="551">
        <v>171.12456018</v>
      </c>
      <c r="K60" s="551">
        <v>175.94258428925772</v>
      </c>
      <c r="L60" s="551">
        <v>319.26179586000001</v>
      </c>
      <c r="M60" s="551">
        <v>505.56064647453616</v>
      </c>
      <c r="N60" s="551">
        <v>369.9444142992412</v>
      </c>
      <c r="O60" s="551">
        <v>597.98012631000017</v>
      </c>
      <c r="P60" s="551">
        <v>407.21994449000027</v>
      </c>
      <c r="Q60" s="551">
        <v>405.39255601999997</v>
      </c>
      <c r="R60" s="551">
        <v>318.10995602000008</v>
      </c>
      <c r="S60" s="549">
        <v>1970.630014045048</v>
      </c>
      <c r="T60" s="550">
        <f t="shared" si="0"/>
        <v>-58.094307881506666</v>
      </c>
      <c r="U60" s="116">
        <f t="shared" si="1"/>
        <v>0.94599916713292587</v>
      </c>
      <c r="V60" s="314"/>
      <c r="W60" s="83"/>
      <c r="X60" s="83"/>
      <c r="Y60" s="298">
        <v>427.68300000000011</v>
      </c>
      <c r="Z60" s="298">
        <v>328.709</v>
      </c>
      <c r="AA60" s="301"/>
      <c r="AB60" s="301"/>
      <c r="AC60" s="298">
        <v>4627.8958864976184</v>
      </c>
      <c r="AD60" s="298">
        <v>47.62</v>
      </c>
      <c r="AE60" s="298">
        <v>65.524999999999991</v>
      </c>
      <c r="AF60" s="298">
        <v>47.613</v>
      </c>
      <c r="AG60" s="298">
        <v>65.837999999999994</v>
      </c>
      <c r="AH60" s="298"/>
      <c r="AI60" s="298"/>
    </row>
    <row r="61" spans="1:35" s="325" customFormat="1" ht="35.1" customHeight="1" outlineLevel="1" x14ac:dyDescent="0.25">
      <c r="A61" s="325" t="s">
        <v>353</v>
      </c>
      <c r="B61" s="326"/>
      <c r="C61" s="119" t="s">
        <v>473</v>
      </c>
      <c r="D61" s="552">
        <v>45.347399999999972</v>
      </c>
      <c r="E61" s="550">
        <v>11.1</v>
      </c>
      <c r="F61" s="550">
        <v>0.93033317999999998</v>
      </c>
      <c r="G61" s="552">
        <v>7.4979999999999991E-2</v>
      </c>
      <c r="H61" s="552">
        <v>7.4979999999999991E-2</v>
      </c>
      <c r="I61" s="552">
        <v>-7.4979999999999991E-2</v>
      </c>
      <c r="J61" s="552">
        <v>-7.4979999999999991E-2</v>
      </c>
      <c r="K61" s="552">
        <v>0</v>
      </c>
      <c r="L61" s="552">
        <v>0</v>
      </c>
      <c r="M61" s="552">
        <v>11.1</v>
      </c>
      <c r="N61" s="552">
        <v>0.93033317999999998</v>
      </c>
      <c r="O61" s="552">
        <v>0.76800000000000002</v>
      </c>
      <c r="P61" s="552">
        <v>0.75700000000000001</v>
      </c>
      <c r="Q61" s="552">
        <v>0</v>
      </c>
      <c r="R61" s="552">
        <v>0</v>
      </c>
      <c r="S61" s="549">
        <v>44.417066819999974</v>
      </c>
      <c r="T61" s="550">
        <f t="shared" si="0"/>
        <v>-10.16966682</v>
      </c>
      <c r="U61" s="116">
        <f t="shared" si="1"/>
        <v>8.3813800000000008E-2</v>
      </c>
      <c r="V61" s="327"/>
      <c r="W61" s="328"/>
      <c r="X61" s="326" t="s">
        <v>385</v>
      </c>
      <c r="Y61" s="327">
        <v>80</v>
      </c>
      <c r="Z61" s="327">
        <v>0</v>
      </c>
      <c r="AA61" s="329">
        <v>2015</v>
      </c>
      <c r="AB61" s="329">
        <v>2017</v>
      </c>
      <c r="AC61" s="327">
        <v>424.00788999999997</v>
      </c>
      <c r="AD61" s="327">
        <v>0</v>
      </c>
      <c r="AE61" s="327">
        <v>0</v>
      </c>
      <c r="AF61" s="327">
        <v>0</v>
      </c>
      <c r="AG61" s="327">
        <v>0</v>
      </c>
      <c r="AH61" s="327">
        <v>0</v>
      </c>
      <c r="AI61" s="327">
        <v>0</v>
      </c>
    </row>
    <row r="62" spans="1:35" s="325" customFormat="1" ht="35.1" customHeight="1" outlineLevel="1" x14ac:dyDescent="0.25">
      <c r="A62" s="325" t="s">
        <v>356</v>
      </c>
      <c r="B62" s="326"/>
      <c r="C62" s="119" t="s">
        <v>881</v>
      </c>
      <c r="D62" s="552">
        <v>127.07299999999999</v>
      </c>
      <c r="E62" s="550">
        <v>0</v>
      </c>
      <c r="F62" s="550">
        <v>1.415</v>
      </c>
      <c r="G62" s="552">
        <v>0</v>
      </c>
      <c r="H62" s="552">
        <v>0</v>
      </c>
      <c r="I62" s="552">
        <v>0</v>
      </c>
      <c r="J62" s="552">
        <v>0</v>
      </c>
      <c r="K62" s="552">
        <v>0</v>
      </c>
      <c r="L62" s="552">
        <v>0</v>
      </c>
      <c r="M62" s="552">
        <v>0</v>
      </c>
      <c r="N62" s="552">
        <v>1.415</v>
      </c>
      <c r="O62" s="552">
        <v>0</v>
      </c>
      <c r="P62" s="552">
        <v>0</v>
      </c>
      <c r="Q62" s="552">
        <v>0</v>
      </c>
      <c r="R62" s="552">
        <v>0</v>
      </c>
      <c r="S62" s="549">
        <v>125.65799999999999</v>
      </c>
      <c r="T62" s="550">
        <f t="shared" si="0"/>
        <v>1.415</v>
      </c>
      <c r="U62" s="116" t="str">
        <f t="shared" si="1"/>
        <v>&gt;100 %</v>
      </c>
      <c r="V62" s="327"/>
      <c r="W62" s="328"/>
      <c r="X62" s="326" t="s">
        <v>408</v>
      </c>
      <c r="Y62" s="327">
        <v>50</v>
      </c>
      <c r="Z62" s="327">
        <v>0</v>
      </c>
      <c r="AA62" s="329">
        <v>2016</v>
      </c>
      <c r="AB62" s="329">
        <v>2017</v>
      </c>
      <c r="AC62" s="327">
        <v>127.07299999999999</v>
      </c>
      <c r="AD62" s="327">
        <v>0</v>
      </c>
      <c r="AE62" s="327">
        <v>0</v>
      </c>
      <c r="AF62" s="327">
        <v>0</v>
      </c>
      <c r="AG62" s="327">
        <v>0</v>
      </c>
      <c r="AH62" s="327">
        <v>0</v>
      </c>
      <c r="AI62" s="327">
        <v>0</v>
      </c>
    </row>
    <row r="63" spans="1:35" s="325" customFormat="1" ht="35.1" customHeight="1" outlineLevel="1" x14ac:dyDescent="0.25">
      <c r="A63" s="325" t="s">
        <v>355</v>
      </c>
      <c r="B63" s="326"/>
      <c r="C63" s="119" t="s">
        <v>713</v>
      </c>
      <c r="D63" s="552">
        <v>0</v>
      </c>
      <c r="E63" s="550">
        <v>0</v>
      </c>
      <c r="F63" s="550">
        <v>2.6116759999999999E-2</v>
      </c>
      <c r="G63" s="552">
        <v>0</v>
      </c>
      <c r="H63" s="552">
        <v>0</v>
      </c>
      <c r="I63" s="552">
        <v>0</v>
      </c>
      <c r="J63" s="552">
        <v>0</v>
      </c>
      <c r="K63" s="552">
        <v>0</v>
      </c>
      <c r="L63" s="552">
        <v>2.6116759999999999E-2</v>
      </c>
      <c r="M63" s="552">
        <v>0</v>
      </c>
      <c r="N63" s="552">
        <v>0</v>
      </c>
      <c r="O63" s="552">
        <v>2.2132850000000003E-2</v>
      </c>
      <c r="P63" s="552">
        <v>0</v>
      </c>
      <c r="Q63" s="552">
        <v>0</v>
      </c>
      <c r="R63" s="552">
        <v>0</v>
      </c>
      <c r="S63" s="549" t="s">
        <v>760</v>
      </c>
      <c r="T63" s="550">
        <f t="shared" si="0"/>
        <v>2.6116759999999999E-2</v>
      </c>
      <c r="U63" s="116" t="str">
        <f t="shared" si="1"/>
        <v>&gt;100 %</v>
      </c>
      <c r="V63" s="327"/>
      <c r="W63" s="328"/>
      <c r="X63" s="326" t="s">
        <v>481</v>
      </c>
      <c r="Y63" s="327">
        <v>0</v>
      </c>
      <c r="Z63" s="327">
        <v>0</v>
      </c>
      <c r="AA63" s="329">
        <v>2012</v>
      </c>
      <c r="AB63" s="329">
        <v>2019</v>
      </c>
      <c r="AC63" s="327">
        <v>0</v>
      </c>
      <c r="AD63" s="327">
        <v>0</v>
      </c>
      <c r="AE63" s="327">
        <v>0</v>
      </c>
      <c r="AF63" s="327">
        <v>0</v>
      </c>
      <c r="AG63" s="327">
        <v>0</v>
      </c>
      <c r="AH63" s="327">
        <v>0</v>
      </c>
      <c r="AI63" s="327">
        <v>0</v>
      </c>
    </row>
    <row r="64" spans="1:35" s="325" customFormat="1" ht="35.1" customHeight="1" outlineLevel="1" x14ac:dyDescent="0.25">
      <c r="A64" s="325" t="s">
        <v>356</v>
      </c>
      <c r="B64" s="326"/>
      <c r="C64" s="119" t="s">
        <v>487</v>
      </c>
      <c r="D64" s="552">
        <v>70.757000000000005</v>
      </c>
      <c r="E64" s="550">
        <v>35.81000899739999</v>
      </c>
      <c r="F64" s="550">
        <v>35.809999999999995</v>
      </c>
      <c r="G64" s="552">
        <v>6.2210000000000001</v>
      </c>
      <c r="H64" s="552">
        <v>6.2210000000000001</v>
      </c>
      <c r="I64" s="552">
        <v>26.143999999999998</v>
      </c>
      <c r="J64" s="552">
        <v>26.143999999999998</v>
      </c>
      <c r="K64" s="552">
        <v>0</v>
      </c>
      <c r="L64" s="552">
        <v>1.1990000000000001</v>
      </c>
      <c r="M64" s="552">
        <v>3.4450089973999973</v>
      </c>
      <c r="N64" s="552">
        <v>2.246</v>
      </c>
      <c r="O64" s="552">
        <v>23.87</v>
      </c>
      <c r="P64" s="552">
        <v>21.946000000000002</v>
      </c>
      <c r="Q64" s="552">
        <v>24.552</v>
      </c>
      <c r="R64" s="552">
        <v>23.11</v>
      </c>
      <c r="S64" s="549">
        <v>34.94700000000001</v>
      </c>
      <c r="T64" s="550">
        <f t="shared" si="0"/>
        <v>-8.9973999948256278E-6</v>
      </c>
      <c r="U64" s="116">
        <f t="shared" si="1"/>
        <v>0.99999974874622355</v>
      </c>
      <c r="V64" s="327"/>
      <c r="W64" s="328"/>
      <c r="X64" s="326">
        <v>0</v>
      </c>
      <c r="Y64" s="327">
        <v>0</v>
      </c>
      <c r="Z64" s="327">
        <v>12.39</v>
      </c>
      <c r="AA64" s="329">
        <v>2013</v>
      </c>
      <c r="AB64" s="329">
        <v>2016</v>
      </c>
      <c r="AC64" s="327">
        <v>180.904</v>
      </c>
      <c r="AD64" s="327">
        <v>0</v>
      </c>
      <c r="AE64" s="327">
        <v>2.27</v>
      </c>
      <c r="AF64" s="327">
        <v>0</v>
      </c>
      <c r="AG64" s="327">
        <v>3.3569999999999998</v>
      </c>
      <c r="AH64" s="327" t="s">
        <v>408</v>
      </c>
      <c r="AI64" s="327" t="s">
        <v>408</v>
      </c>
    </row>
    <row r="65" spans="1:35" s="325" customFormat="1" ht="35.1" customHeight="1" outlineLevel="1" x14ac:dyDescent="0.25">
      <c r="A65" s="325" t="s">
        <v>356</v>
      </c>
      <c r="B65" s="326"/>
      <c r="C65" s="119" t="s">
        <v>488</v>
      </c>
      <c r="D65" s="552">
        <v>100.78100000000001</v>
      </c>
      <c r="E65" s="550">
        <v>47.434584137031379</v>
      </c>
      <c r="F65" s="550">
        <v>38.656000000000006</v>
      </c>
      <c r="G65" s="552">
        <v>0</v>
      </c>
      <c r="H65" s="552">
        <v>0</v>
      </c>
      <c r="I65" s="552">
        <v>16.536000000000001</v>
      </c>
      <c r="J65" s="552">
        <v>16.536000000000001</v>
      </c>
      <c r="K65" s="552">
        <v>5.383</v>
      </c>
      <c r="L65" s="552">
        <v>0</v>
      </c>
      <c r="M65" s="552">
        <v>25.515584137031375</v>
      </c>
      <c r="N65" s="552">
        <v>22.12</v>
      </c>
      <c r="O65" s="552">
        <v>51.95</v>
      </c>
      <c r="P65" s="552">
        <v>23.710999999999999</v>
      </c>
      <c r="Q65" s="552">
        <v>0</v>
      </c>
      <c r="R65" s="552">
        <v>0</v>
      </c>
      <c r="S65" s="549">
        <v>62.125</v>
      </c>
      <c r="T65" s="550">
        <f t="shared" si="0"/>
        <v>-8.7785841370313733</v>
      </c>
      <c r="U65" s="116">
        <f t="shared" si="1"/>
        <v>0.81493283230498315</v>
      </c>
      <c r="V65" s="327"/>
      <c r="W65" s="328"/>
      <c r="X65" s="326" t="s">
        <v>883</v>
      </c>
      <c r="Y65" s="327">
        <v>0</v>
      </c>
      <c r="Z65" s="327">
        <v>27.1</v>
      </c>
      <c r="AA65" s="329">
        <v>2014</v>
      </c>
      <c r="AB65" s="329">
        <v>2017</v>
      </c>
      <c r="AC65" s="327">
        <v>174.041</v>
      </c>
      <c r="AD65" s="327">
        <v>0</v>
      </c>
      <c r="AE65" s="327">
        <v>0</v>
      </c>
      <c r="AF65" s="327">
        <v>0</v>
      </c>
      <c r="AG65" s="327">
        <v>0</v>
      </c>
      <c r="AH65" s="327">
        <v>0</v>
      </c>
      <c r="AI65" s="327">
        <v>0</v>
      </c>
    </row>
    <row r="66" spans="1:35" s="325" customFormat="1" ht="35.1" customHeight="1" outlineLevel="1" x14ac:dyDescent="0.25">
      <c r="A66" s="325" t="s">
        <v>356</v>
      </c>
      <c r="B66" s="326"/>
      <c r="C66" s="119" t="s">
        <v>489</v>
      </c>
      <c r="D66" s="552">
        <v>0</v>
      </c>
      <c r="E66" s="550">
        <v>1.9509490310659058E-2</v>
      </c>
      <c r="F66" s="550">
        <v>0</v>
      </c>
      <c r="G66" s="552">
        <v>0</v>
      </c>
      <c r="H66" s="552">
        <v>0</v>
      </c>
      <c r="I66" s="552">
        <v>0</v>
      </c>
      <c r="J66" s="552">
        <v>0</v>
      </c>
      <c r="K66" s="552">
        <v>0</v>
      </c>
      <c r="L66" s="552">
        <v>0</v>
      </c>
      <c r="M66" s="552">
        <v>1.9509490310659058E-2</v>
      </c>
      <c r="N66" s="552">
        <v>0</v>
      </c>
      <c r="O66" s="552">
        <v>0</v>
      </c>
      <c r="P66" s="552">
        <v>0</v>
      </c>
      <c r="Q66" s="552">
        <v>0</v>
      </c>
      <c r="R66" s="552">
        <v>0</v>
      </c>
      <c r="S66" s="549" t="s">
        <v>760</v>
      </c>
      <c r="T66" s="550">
        <f t="shared" si="0"/>
        <v>-1.9509490310659058E-2</v>
      </c>
      <c r="U66" s="116">
        <f t="shared" si="1"/>
        <v>0</v>
      </c>
      <c r="V66" s="327"/>
      <c r="W66" s="328"/>
      <c r="X66" s="326" t="s">
        <v>883</v>
      </c>
      <c r="Y66" s="327">
        <v>0</v>
      </c>
      <c r="Z66" s="327">
        <v>8.6999999999999993</v>
      </c>
      <c r="AA66" s="329">
        <v>2015</v>
      </c>
      <c r="AB66" s="329">
        <v>2016</v>
      </c>
      <c r="AC66" s="327">
        <v>0</v>
      </c>
      <c r="AD66" s="327">
        <v>0</v>
      </c>
      <c r="AE66" s="327">
        <v>0</v>
      </c>
      <c r="AF66" s="327">
        <v>0</v>
      </c>
      <c r="AG66" s="327">
        <v>0</v>
      </c>
      <c r="AH66" s="327">
        <v>0</v>
      </c>
      <c r="AI66" s="327">
        <v>0</v>
      </c>
    </row>
    <row r="67" spans="1:35" s="325" customFormat="1" ht="35.1" customHeight="1" outlineLevel="1" x14ac:dyDescent="0.25">
      <c r="A67" s="325" t="s">
        <v>356</v>
      </c>
      <c r="B67" s="326"/>
      <c r="C67" s="119" t="s">
        <v>884</v>
      </c>
      <c r="D67" s="552">
        <v>0</v>
      </c>
      <c r="E67" s="550">
        <v>0</v>
      </c>
      <c r="F67" s="550">
        <v>0</v>
      </c>
      <c r="G67" s="552">
        <v>0</v>
      </c>
      <c r="H67" s="552">
        <v>0</v>
      </c>
      <c r="I67" s="552">
        <v>0</v>
      </c>
      <c r="J67" s="552">
        <v>0</v>
      </c>
      <c r="K67" s="552">
        <v>0</v>
      </c>
      <c r="L67" s="552">
        <v>0</v>
      </c>
      <c r="M67" s="552">
        <v>0</v>
      </c>
      <c r="N67" s="552">
        <v>0</v>
      </c>
      <c r="O67" s="552">
        <v>0.19700000000000001</v>
      </c>
      <c r="P67" s="552">
        <v>0.19700000000000001</v>
      </c>
      <c r="Q67" s="552">
        <v>0</v>
      </c>
      <c r="R67" s="552">
        <v>0</v>
      </c>
      <c r="S67" s="549" t="s">
        <v>760</v>
      </c>
      <c r="T67" s="550">
        <f t="shared" si="0"/>
        <v>0</v>
      </c>
      <c r="U67" s="116" t="str">
        <f t="shared" si="1"/>
        <v>&gt;100 %</v>
      </c>
      <c r="V67" s="327"/>
      <c r="W67" s="328"/>
      <c r="X67" s="326">
        <v>0</v>
      </c>
      <c r="Y67" s="327">
        <v>0</v>
      </c>
      <c r="Z67" s="327">
        <v>1.1000000000000001</v>
      </c>
      <c r="AA67" s="329">
        <v>2015</v>
      </c>
      <c r="AB67" s="329">
        <v>2016</v>
      </c>
      <c r="AC67" s="327">
        <v>0</v>
      </c>
      <c r="AD67" s="327">
        <v>0</v>
      </c>
      <c r="AE67" s="327">
        <v>1.1000000000000001</v>
      </c>
      <c r="AF67" s="327">
        <v>0</v>
      </c>
      <c r="AG67" s="327">
        <v>0</v>
      </c>
      <c r="AH67" s="327" t="s">
        <v>801</v>
      </c>
      <c r="AI67" s="327" t="s">
        <v>801</v>
      </c>
    </row>
    <row r="68" spans="1:35" s="325" customFormat="1" ht="35.1" customHeight="1" outlineLevel="1" x14ac:dyDescent="0.25">
      <c r="A68" s="325" t="s">
        <v>356</v>
      </c>
      <c r="B68" s="326"/>
      <c r="C68" s="119" t="s">
        <v>490</v>
      </c>
      <c r="D68" s="552">
        <v>0</v>
      </c>
      <c r="E68" s="550">
        <v>0</v>
      </c>
      <c r="F68" s="550">
        <v>0</v>
      </c>
      <c r="G68" s="552">
        <v>0</v>
      </c>
      <c r="H68" s="552">
        <v>0</v>
      </c>
      <c r="I68" s="552">
        <v>0</v>
      </c>
      <c r="J68" s="552">
        <v>0</v>
      </c>
      <c r="K68" s="552">
        <v>0</v>
      </c>
      <c r="L68" s="552">
        <v>0</v>
      </c>
      <c r="M68" s="552">
        <v>0</v>
      </c>
      <c r="N68" s="552">
        <v>0</v>
      </c>
      <c r="O68" s="552">
        <v>0</v>
      </c>
      <c r="P68" s="552">
        <v>0</v>
      </c>
      <c r="Q68" s="552">
        <v>0</v>
      </c>
      <c r="R68" s="552">
        <v>0</v>
      </c>
      <c r="S68" s="549" t="s">
        <v>760</v>
      </c>
      <c r="T68" s="550">
        <f t="shared" si="0"/>
        <v>0</v>
      </c>
      <c r="U68" s="116" t="str">
        <f t="shared" si="1"/>
        <v>&gt;100 %</v>
      </c>
      <c r="V68" s="327"/>
      <c r="W68" s="328"/>
      <c r="X68" s="326">
        <v>0</v>
      </c>
      <c r="Y68" s="327">
        <v>0</v>
      </c>
      <c r="Z68" s="327">
        <v>1.44</v>
      </c>
      <c r="AA68" s="329">
        <v>2016</v>
      </c>
      <c r="AB68" s="329">
        <v>2016</v>
      </c>
      <c r="AC68" s="327">
        <v>0</v>
      </c>
      <c r="AD68" s="327">
        <v>0</v>
      </c>
      <c r="AE68" s="327">
        <v>0</v>
      </c>
      <c r="AF68" s="327">
        <v>0</v>
      </c>
      <c r="AG68" s="327">
        <v>0</v>
      </c>
      <c r="AH68" s="327">
        <v>0</v>
      </c>
      <c r="AI68" s="327">
        <v>0</v>
      </c>
    </row>
    <row r="69" spans="1:35" s="325" customFormat="1" ht="35.1" customHeight="1" outlineLevel="1" x14ac:dyDescent="0.25">
      <c r="A69" s="325" t="s">
        <v>356</v>
      </c>
      <c r="B69" s="326"/>
      <c r="C69" s="119" t="s">
        <v>885</v>
      </c>
      <c r="D69" s="552">
        <v>8.51</v>
      </c>
      <c r="E69" s="550">
        <v>2.1030000000000002</v>
      </c>
      <c r="F69" s="550">
        <v>0</v>
      </c>
      <c r="G69" s="552">
        <v>0</v>
      </c>
      <c r="H69" s="552">
        <v>0</v>
      </c>
      <c r="I69" s="552">
        <v>0</v>
      </c>
      <c r="J69" s="552">
        <v>0</v>
      </c>
      <c r="K69" s="552">
        <v>0</v>
      </c>
      <c r="L69" s="552">
        <v>0</v>
      </c>
      <c r="M69" s="552">
        <v>2.1030000000000002</v>
      </c>
      <c r="N69" s="552">
        <v>0</v>
      </c>
      <c r="O69" s="552">
        <v>4.8610000000000007</v>
      </c>
      <c r="P69" s="552">
        <v>4.8610000000000007</v>
      </c>
      <c r="Q69" s="552">
        <v>4.8610000000000007</v>
      </c>
      <c r="R69" s="552">
        <v>4.8610000000000007</v>
      </c>
      <c r="S69" s="549">
        <v>8.51</v>
      </c>
      <c r="T69" s="550">
        <f t="shared" si="0"/>
        <v>-2.1030000000000002</v>
      </c>
      <c r="U69" s="116">
        <f t="shared" si="1"/>
        <v>0</v>
      </c>
      <c r="V69" s="327"/>
      <c r="W69" s="328"/>
      <c r="X69" s="326" t="s">
        <v>883</v>
      </c>
      <c r="Y69" s="327">
        <v>0</v>
      </c>
      <c r="Z69" s="327">
        <v>0</v>
      </c>
      <c r="AA69" s="329">
        <v>2015</v>
      </c>
      <c r="AB69" s="329">
        <v>2015</v>
      </c>
      <c r="AC69" s="327">
        <v>8.51</v>
      </c>
      <c r="AD69" s="327">
        <v>0</v>
      </c>
      <c r="AE69" s="327">
        <v>0</v>
      </c>
      <c r="AF69" s="327">
        <v>0</v>
      </c>
      <c r="AG69" s="327">
        <v>0</v>
      </c>
      <c r="AH69" s="327" t="s">
        <v>886</v>
      </c>
      <c r="AI69" s="327" t="s">
        <v>886</v>
      </c>
    </row>
    <row r="70" spans="1:35" s="325" customFormat="1" ht="35.1" customHeight="1" outlineLevel="1" x14ac:dyDescent="0.25">
      <c r="A70" s="325" t="s">
        <v>353</v>
      </c>
      <c r="B70" s="326"/>
      <c r="C70" s="119" t="s">
        <v>457</v>
      </c>
      <c r="D70" s="552">
        <v>204.16105999999999</v>
      </c>
      <c r="E70" s="550">
        <v>189.96970999999999</v>
      </c>
      <c r="F70" s="550">
        <v>179.41047334000001</v>
      </c>
      <c r="G70" s="552">
        <v>0</v>
      </c>
      <c r="H70" s="552">
        <v>0</v>
      </c>
      <c r="I70" s="552">
        <v>2.193643E-2</v>
      </c>
      <c r="J70" s="552">
        <v>2.193643E-2</v>
      </c>
      <c r="K70" s="552">
        <v>0</v>
      </c>
      <c r="L70" s="552">
        <v>3.7068499999999997E-2</v>
      </c>
      <c r="M70" s="552">
        <v>189.94777356999998</v>
      </c>
      <c r="N70" s="552">
        <v>179.35146841000002</v>
      </c>
      <c r="O70" s="552">
        <v>173.09001000000009</v>
      </c>
      <c r="P70" s="552">
        <v>171.9010100000001</v>
      </c>
      <c r="Q70" s="552">
        <v>0</v>
      </c>
      <c r="R70" s="552">
        <v>0</v>
      </c>
      <c r="S70" s="549">
        <v>24.750586659999982</v>
      </c>
      <c r="T70" s="550">
        <f t="shared" si="0"/>
        <v>-10.559236659999982</v>
      </c>
      <c r="U70" s="116">
        <f t="shared" si="1"/>
        <v>0.94441620898405343</v>
      </c>
      <c r="V70" s="327"/>
      <c r="W70" s="328"/>
      <c r="X70" s="326" t="s">
        <v>389</v>
      </c>
      <c r="Y70" s="327">
        <v>0</v>
      </c>
      <c r="Z70" s="327">
        <v>3.13</v>
      </c>
      <c r="AA70" s="329">
        <v>2015</v>
      </c>
      <c r="AB70" s="329">
        <v>2016</v>
      </c>
      <c r="AC70" s="327">
        <v>204.554</v>
      </c>
      <c r="AD70" s="327">
        <v>0</v>
      </c>
      <c r="AE70" s="327">
        <v>1.3</v>
      </c>
      <c r="AF70" s="327">
        <v>0</v>
      </c>
      <c r="AG70" s="327">
        <v>0</v>
      </c>
      <c r="AH70" s="327">
        <v>0</v>
      </c>
      <c r="AI70" s="327">
        <v>0</v>
      </c>
    </row>
    <row r="71" spans="1:35" s="325" customFormat="1" ht="35.1" customHeight="1" outlineLevel="1" x14ac:dyDescent="0.25">
      <c r="A71" s="325" t="s">
        <v>353</v>
      </c>
      <c r="B71" s="326"/>
      <c r="C71" s="119" t="s">
        <v>638</v>
      </c>
      <c r="D71" s="552">
        <v>14.376097305853246</v>
      </c>
      <c r="E71" s="550">
        <v>0</v>
      </c>
      <c r="F71" s="550">
        <v>0</v>
      </c>
      <c r="G71" s="552">
        <v>0</v>
      </c>
      <c r="H71" s="552">
        <v>0</v>
      </c>
      <c r="I71" s="552">
        <v>0</v>
      </c>
      <c r="J71" s="552">
        <v>0</v>
      </c>
      <c r="K71" s="552">
        <v>0</v>
      </c>
      <c r="L71" s="552">
        <v>0</v>
      </c>
      <c r="M71" s="552">
        <v>0</v>
      </c>
      <c r="N71" s="552">
        <v>0</v>
      </c>
      <c r="O71" s="552">
        <v>0</v>
      </c>
      <c r="P71" s="552">
        <v>0</v>
      </c>
      <c r="Q71" s="552">
        <v>0</v>
      </c>
      <c r="R71" s="552">
        <v>0</v>
      </c>
      <c r="S71" s="549">
        <v>14.376097305853246</v>
      </c>
      <c r="T71" s="550">
        <f t="shared" si="0"/>
        <v>0</v>
      </c>
      <c r="U71" s="116" t="str">
        <f t="shared" si="1"/>
        <v>&gt;100 %</v>
      </c>
      <c r="V71" s="327"/>
      <c r="W71" s="328"/>
      <c r="X71" s="326">
        <v>0</v>
      </c>
      <c r="Y71" s="327">
        <v>0</v>
      </c>
      <c r="Z71" s="327">
        <v>1.6400000000000001</v>
      </c>
      <c r="AA71" s="329">
        <v>2014</v>
      </c>
      <c r="AB71" s="329">
        <v>2016</v>
      </c>
      <c r="AC71" s="327">
        <v>14.376097305853246</v>
      </c>
      <c r="AD71" s="327">
        <v>0</v>
      </c>
      <c r="AE71" s="327">
        <v>0</v>
      </c>
      <c r="AF71" s="327">
        <v>0</v>
      </c>
      <c r="AG71" s="327">
        <v>0</v>
      </c>
      <c r="AH71" s="327">
        <v>0</v>
      </c>
      <c r="AI71" s="327">
        <v>0</v>
      </c>
    </row>
    <row r="72" spans="1:35" s="325" customFormat="1" ht="35.1" customHeight="1" outlineLevel="1" x14ac:dyDescent="0.25">
      <c r="A72" s="325" t="s">
        <v>353</v>
      </c>
      <c r="B72" s="326"/>
      <c r="C72" s="119" t="s">
        <v>714</v>
      </c>
      <c r="D72" s="552">
        <v>165.65473382080381</v>
      </c>
      <c r="E72" s="550">
        <v>0.99</v>
      </c>
      <c r="F72" s="550">
        <v>0.49199999999999999</v>
      </c>
      <c r="G72" s="552">
        <v>0</v>
      </c>
      <c r="H72" s="552">
        <v>0</v>
      </c>
      <c r="I72" s="552">
        <v>7.3800000000000004E-2</v>
      </c>
      <c r="J72" s="552">
        <v>7.3800000000000004E-2</v>
      </c>
      <c r="K72" s="552">
        <v>0</v>
      </c>
      <c r="L72" s="552">
        <v>0.41820000000000002</v>
      </c>
      <c r="M72" s="552">
        <v>0.91620000000000001</v>
      </c>
      <c r="N72" s="552">
        <v>0</v>
      </c>
      <c r="O72" s="552">
        <v>0.44</v>
      </c>
      <c r="P72" s="552">
        <v>0.41799999999999998</v>
      </c>
      <c r="Q72" s="552">
        <v>0</v>
      </c>
      <c r="R72" s="552">
        <v>0</v>
      </c>
      <c r="S72" s="549">
        <v>165.16273382080382</v>
      </c>
      <c r="T72" s="550">
        <f t="shared" si="0"/>
        <v>-0.498</v>
      </c>
      <c r="U72" s="116">
        <f t="shared" si="1"/>
        <v>0.49696969696969695</v>
      </c>
      <c r="V72" s="327"/>
      <c r="W72" s="328"/>
      <c r="X72" s="326" t="s">
        <v>883</v>
      </c>
      <c r="Y72" s="327">
        <v>2</v>
      </c>
      <c r="Z72" s="327">
        <v>42.83</v>
      </c>
      <c r="AA72" s="329">
        <v>2013</v>
      </c>
      <c r="AB72" s="329">
        <v>2018</v>
      </c>
      <c r="AC72" s="327">
        <v>180.52799999999999</v>
      </c>
      <c r="AD72" s="327">
        <v>0</v>
      </c>
      <c r="AE72" s="327">
        <v>0</v>
      </c>
      <c r="AF72" s="327">
        <v>0</v>
      </c>
      <c r="AG72" s="327">
        <v>0</v>
      </c>
      <c r="AH72" s="327">
        <v>0</v>
      </c>
      <c r="AI72" s="327">
        <v>0</v>
      </c>
    </row>
    <row r="73" spans="1:35" s="325" customFormat="1" ht="35.1" customHeight="1" outlineLevel="1" x14ac:dyDescent="0.25">
      <c r="A73" s="325" t="s">
        <v>356</v>
      </c>
      <c r="B73" s="326"/>
      <c r="C73" s="119" t="s">
        <v>491</v>
      </c>
      <c r="D73" s="552">
        <v>33.06</v>
      </c>
      <c r="E73" s="550">
        <v>16.222999999999995</v>
      </c>
      <c r="F73" s="550">
        <v>10.875999999999999</v>
      </c>
      <c r="G73" s="552">
        <v>0</v>
      </c>
      <c r="H73" s="552">
        <v>0</v>
      </c>
      <c r="I73" s="552">
        <v>10.875999999999999</v>
      </c>
      <c r="J73" s="552">
        <v>10.875999999999999</v>
      </c>
      <c r="K73" s="552">
        <v>1.8963625212433266</v>
      </c>
      <c r="L73" s="552">
        <v>0</v>
      </c>
      <c r="M73" s="552">
        <v>3.4506374787566698</v>
      </c>
      <c r="N73" s="552">
        <v>0</v>
      </c>
      <c r="O73" s="552">
        <v>5.0670000000000002</v>
      </c>
      <c r="P73" s="552">
        <v>2.9590000000000001</v>
      </c>
      <c r="Q73" s="552">
        <v>7.774</v>
      </c>
      <c r="R73" s="552">
        <v>7.774</v>
      </c>
      <c r="S73" s="549">
        <v>22.184000000000005</v>
      </c>
      <c r="T73" s="550">
        <f t="shared" si="0"/>
        <v>-5.346999999999996</v>
      </c>
      <c r="U73" s="116">
        <f t="shared" si="1"/>
        <v>0.67040621340072748</v>
      </c>
      <c r="V73" s="327"/>
      <c r="W73" s="328"/>
      <c r="X73" s="326" t="s">
        <v>883</v>
      </c>
      <c r="Y73" s="327">
        <v>0</v>
      </c>
      <c r="Z73" s="327">
        <v>3.28</v>
      </c>
      <c r="AA73" s="329">
        <v>2014</v>
      </c>
      <c r="AB73" s="329">
        <v>2016</v>
      </c>
      <c r="AC73" s="327">
        <v>43.835000000000001</v>
      </c>
      <c r="AD73" s="327">
        <v>0</v>
      </c>
      <c r="AE73" s="327">
        <v>0</v>
      </c>
      <c r="AF73" s="327">
        <v>0</v>
      </c>
      <c r="AG73" s="327">
        <v>0.7</v>
      </c>
      <c r="AH73" s="327" t="s">
        <v>719</v>
      </c>
      <c r="AI73" s="327" t="s">
        <v>719</v>
      </c>
    </row>
    <row r="74" spans="1:35" s="325" customFormat="1" ht="35.1" customHeight="1" outlineLevel="1" x14ac:dyDescent="0.25">
      <c r="A74" s="325" t="s">
        <v>353</v>
      </c>
      <c r="B74" s="326"/>
      <c r="C74" s="119" t="s">
        <v>492</v>
      </c>
      <c r="D74" s="552">
        <v>4.2904098993308919</v>
      </c>
      <c r="E74" s="550">
        <v>0</v>
      </c>
      <c r="F74" s="550">
        <v>0.28853160999999999</v>
      </c>
      <c r="G74" s="552">
        <v>0</v>
      </c>
      <c r="H74" s="552">
        <v>0</v>
      </c>
      <c r="I74" s="552">
        <v>0</v>
      </c>
      <c r="J74" s="552">
        <v>0</v>
      </c>
      <c r="K74" s="552">
        <v>0</v>
      </c>
      <c r="L74" s="552">
        <v>0</v>
      </c>
      <c r="M74" s="552">
        <v>0</v>
      </c>
      <c r="N74" s="552">
        <v>0.28853160999999999</v>
      </c>
      <c r="O74" s="552">
        <v>0</v>
      </c>
      <c r="P74" s="552">
        <v>0</v>
      </c>
      <c r="Q74" s="552">
        <v>0</v>
      </c>
      <c r="R74" s="552">
        <v>0</v>
      </c>
      <c r="S74" s="549">
        <v>4.0018782893308922</v>
      </c>
      <c r="T74" s="550">
        <f t="shared" si="0"/>
        <v>0.28853160999999999</v>
      </c>
      <c r="U74" s="116" t="str">
        <f t="shared" si="1"/>
        <v>&gt;100 %</v>
      </c>
      <c r="V74" s="327"/>
      <c r="W74" s="328"/>
      <c r="X74" s="326" t="s">
        <v>463</v>
      </c>
      <c r="Y74" s="327">
        <v>0</v>
      </c>
      <c r="Z74" s="327">
        <v>0.35</v>
      </c>
      <c r="AA74" s="329">
        <v>2015</v>
      </c>
      <c r="AB74" s="329">
        <v>2016</v>
      </c>
      <c r="AC74" s="327">
        <v>4.8556923386094413</v>
      </c>
      <c r="AD74" s="327">
        <v>0</v>
      </c>
      <c r="AE74" s="327">
        <v>0</v>
      </c>
      <c r="AF74" s="327">
        <v>0</v>
      </c>
      <c r="AG74" s="327">
        <v>0</v>
      </c>
      <c r="AH74" s="327">
        <v>0</v>
      </c>
      <c r="AI74" s="327">
        <v>0</v>
      </c>
    </row>
    <row r="75" spans="1:35" s="325" customFormat="1" ht="35.1" customHeight="1" outlineLevel="1" x14ac:dyDescent="0.25">
      <c r="A75" s="325" t="s">
        <v>353</v>
      </c>
      <c r="B75" s="326"/>
      <c r="C75" s="119" t="s">
        <v>562</v>
      </c>
      <c r="D75" s="552">
        <v>16.520457</v>
      </c>
      <c r="E75" s="550">
        <v>5.1956549999999997E-2</v>
      </c>
      <c r="F75" s="550">
        <v>4.0119515899999998</v>
      </c>
      <c r="G75" s="552">
        <v>0</v>
      </c>
      <c r="H75" s="552">
        <v>0</v>
      </c>
      <c r="I75" s="552">
        <v>5.1956549999999997E-2</v>
      </c>
      <c r="J75" s="552">
        <v>5.1956549999999997E-2</v>
      </c>
      <c r="K75" s="552">
        <v>0</v>
      </c>
      <c r="L75" s="552">
        <v>3.9599950399999999</v>
      </c>
      <c r="M75" s="552">
        <v>0</v>
      </c>
      <c r="N75" s="552">
        <v>0</v>
      </c>
      <c r="O75" s="552">
        <v>2.4329999999999998</v>
      </c>
      <c r="P75" s="552">
        <v>0.49699999999999989</v>
      </c>
      <c r="Q75" s="552">
        <v>0</v>
      </c>
      <c r="R75" s="552">
        <v>0</v>
      </c>
      <c r="S75" s="549">
        <v>12.508505410000001</v>
      </c>
      <c r="T75" s="550">
        <f t="shared" si="0"/>
        <v>3.9599950399999999</v>
      </c>
      <c r="U75" s="116">
        <f t="shared" si="1"/>
        <v>77.217436300139255</v>
      </c>
      <c r="V75" s="327"/>
      <c r="W75" s="328"/>
      <c r="X75" s="326" t="s">
        <v>463</v>
      </c>
      <c r="Y75" s="327">
        <v>0</v>
      </c>
      <c r="Z75" s="327">
        <v>12</v>
      </c>
      <c r="AA75" s="329">
        <v>2015</v>
      </c>
      <c r="AB75" s="329">
        <v>2015</v>
      </c>
      <c r="AC75" s="327">
        <v>17.338903455975242</v>
      </c>
      <c r="AD75" s="327">
        <v>0</v>
      </c>
      <c r="AE75" s="327">
        <v>4.9770000000000003</v>
      </c>
      <c r="AF75" s="327">
        <v>0</v>
      </c>
      <c r="AG75" s="327">
        <v>4.9770000000000003</v>
      </c>
      <c r="AH75" s="327" t="s">
        <v>483</v>
      </c>
      <c r="AI75" s="327" t="s">
        <v>483</v>
      </c>
    </row>
    <row r="76" spans="1:35" s="325" customFormat="1" ht="35.1" customHeight="1" outlineLevel="1" x14ac:dyDescent="0.25">
      <c r="A76" s="325" t="s">
        <v>355</v>
      </c>
      <c r="B76" s="326"/>
      <c r="C76" s="119" t="s">
        <v>497</v>
      </c>
      <c r="D76" s="552">
        <v>13.126860621695304</v>
      </c>
      <c r="E76" s="550">
        <v>0.62304599999999999</v>
      </c>
      <c r="F76" s="550">
        <v>1.4014664226182001</v>
      </c>
      <c r="G76" s="552">
        <v>0.62304599999999999</v>
      </c>
      <c r="H76" s="552">
        <v>0</v>
      </c>
      <c r="I76" s="552">
        <v>0</v>
      </c>
      <c r="J76" s="552">
        <v>0</v>
      </c>
      <c r="K76" s="552">
        <v>0</v>
      </c>
      <c r="L76" s="552">
        <v>1.3929124700000002</v>
      </c>
      <c r="M76" s="552">
        <v>0</v>
      </c>
      <c r="N76" s="552">
        <v>8.5539526182000017E-3</v>
      </c>
      <c r="O76" s="552">
        <v>1.013466</v>
      </c>
      <c r="P76" s="552">
        <v>1.3466000000000001E-2</v>
      </c>
      <c r="Q76" s="552">
        <v>0</v>
      </c>
      <c r="R76" s="552">
        <v>0</v>
      </c>
      <c r="S76" s="549">
        <v>11.725394199077105</v>
      </c>
      <c r="T76" s="550">
        <f t="shared" si="0"/>
        <v>0.7784204226182001</v>
      </c>
      <c r="U76" s="116">
        <f t="shared" si="1"/>
        <v>2.2493787338626685</v>
      </c>
      <c r="V76" s="327"/>
      <c r="W76" s="328"/>
      <c r="X76" s="326" t="s">
        <v>795</v>
      </c>
      <c r="Y76" s="327">
        <v>0</v>
      </c>
      <c r="Z76" s="327">
        <v>0</v>
      </c>
      <c r="AA76" s="329">
        <v>2015</v>
      </c>
      <c r="AB76" s="329">
        <v>2015</v>
      </c>
      <c r="AC76" s="327">
        <v>13.862059621695305</v>
      </c>
      <c r="AD76" s="327">
        <v>0</v>
      </c>
      <c r="AE76" s="327">
        <v>0</v>
      </c>
      <c r="AF76" s="327">
        <v>0</v>
      </c>
      <c r="AG76" s="327">
        <v>0</v>
      </c>
      <c r="AH76" s="327" t="s">
        <v>385</v>
      </c>
      <c r="AI76" s="327" t="s">
        <v>385</v>
      </c>
    </row>
    <row r="77" spans="1:35" s="325" customFormat="1" ht="35.1" customHeight="1" outlineLevel="1" x14ac:dyDescent="0.25">
      <c r="A77" s="325" t="s">
        <v>355</v>
      </c>
      <c r="B77" s="326"/>
      <c r="C77" s="119" t="s">
        <v>716</v>
      </c>
      <c r="D77" s="552">
        <v>1.3600029168971863</v>
      </c>
      <c r="E77" s="550">
        <v>0.12790007</v>
      </c>
      <c r="F77" s="550">
        <v>0.12790007</v>
      </c>
      <c r="G77" s="552">
        <v>0.12790007</v>
      </c>
      <c r="H77" s="552">
        <v>0</v>
      </c>
      <c r="I77" s="552">
        <v>0</v>
      </c>
      <c r="J77" s="552">
        <v>0.12790007</v>
      </c>
      <c r="K77" s="552">
        <v>0</v>
      </c>
      <c r="L77" s="552">
        <v>0</v>
      </c>
      <c r="M77" s="552">
        <v>0</v>
      </c>
      <c r="N77" s="552">
        <v>0</v>
      </c>
      <c r="O77" s="552">
        <v>1.3809140499999999</v>
      </c>
      <c r="P77" s="552">
        <v>1.3809140499999999</v>
      </c>
      <c r="Q77" s="552">
        <v>1.50881412</v>
      </c>
      <c r="R77" s="552">
        <v>1.50881412</v>
      </c>
      <c r="S77" s="549">
        <v>1.2321028468971864</v>
      </c>
      <c r="T77" s="550">
        <f t="shared" si="0"/>
        <v>0</v>
      </c>
      <c r="U77" s="116">
        <f t="shared" si="1"/>
        <v>1</v>
      </c>
      <c r="V77" s="327"/>
      <c r="W77" s="328"/>
      <c r="X77" s="326">
        <v>0</v>
      </c>
      <c r="Y77" s="327">
        <v>0</v>
      </c>
      <c r="Z77" s="327">
        <v>0</v>
      </c>
      <c r="AA77" s="329">
        <v>2015</v>
      </c>
      <c r="AB77" s="329">
        <v>2015</v>
      </c>
      <c r="AC77" s="327">
        <v>1.5109249168971863</v>
      </c>
      <c r="AD77" s="327">
        <v>0</v>
      </c>
      <c r="AE77" s="327">
        <v>0</v>
      </c>
      <c r="AF77" s="327">
        <v>0</v>
      </c>
      <c r="AG77" s="327">
        <v>0</v>
      </c>
      <c r="AH77" s="327" t="s">
        <v>888</v>
      </c>
      <c r="AI77" s="327" t="s">
        <v>888</v>
      </c>
    </row>
    <row r="78" spans="1:35" s="325" customFormat="1" ht="35.1" customHeight="1" outlineLevel="1" x14ac:dyDescent="0.25">
      <c r="A78" s="325" t="s">
        <v>355</v>
      </c>
      <c r="B78" s="326"/>
      <c r="C78" s="119" t="s">
        <v>498</v>
      </c>
      <c r="D78" s="552">
        <v>23.285980252241409</v>
      </c>
      <c r="E78" s="550">
        <v>0</v>
      </c>
      <c r="F78" s="550">
        <v>0</v>
      </c>
      <c r="G78" s="552">
        <v>0</v>
      </c>
      <c r="H78" s="552">
        <v>0</v>
      </c>
      <c r="I78" s="552">
        <v>0</v>
      </c>
      <c r="J78" s="552">
        <v>0</v>
      </c>
      <c r="K78" s="552">
        <v>0</v>
      </c>
      <c r="L78" s="552">
        <v>0</v>
      </c>
      <c r="M78" s="552">
        <v>0</v>
      </c>
      <c r="N78" s="552">
        <v>0</v>
      </c>
      <c r="O78" s="552">
        <v>1.6914572700000001</v>
      </c>
      <c r="P78" s="552">
        <v>1.6914572700000001</v>
      </c>
      <c r="Q78" s="552">
        <v>0</v>
      </c>
      <c r="R78" s="552">
        <v>0</v>
      </c>
      <c r="S78" s="549">
        <v>23.285980252241409</v>
      </c>
      <c r="T78" s="550">
        <f t="shared" si="0"/>
        <v>0</v>
      </c>
      <c r="U78" s="116" t="str">
        <f t="shared" si="1"/>
        <v>&gt;100 %</v>
      </c>
      <c r="V78" s="327"/>
      <c r="W78" s="328"/>
      <c r="X78" s="326">
        <v>0</v>
      </c>
      <c r="Y78" s="327">
        <v>0</v>
      </c>
      <c r="Z78" s="327">
        <v>0</v>
      </c>
      <c r="AA78" s="329">
        <v>2016</v>
      </c>
      <c r="AB78" s="329">
        <v>2017</v>
      </c>
      <c r="AC78" s="327">
        <v>23.285980252241409</v>
      </c>
      <c r="AD78" s="327">
        <v>0</v>
      </c>
      <c r="AE78" s="327">
        <v>0</v>
      </c>
      <c r="AF78" s="327">
        <v>0</v>
      </c>
      <c r="AG78" s="327">
        <v>0</v>
      </c>
      <c r="AH78" s="327">
        <v>0</v>
      </c>
      <c r="AI78" s="327">
        <v>0</v>
      </c>
    </row>
    <row r="79" spans="1:35" s="325" customFormat="1" ht="35.1" customHeight="1" outlineLevel="1" x14ac:dyDescent="0.25">
      <c r="A79" s="325" t="s">
        <v>355</v>
      </c>
      <c r="B79" s="326"/>
      <c r="C79" s="119" t="s">
        <v>499</v>
      </c>
      <c r="D79" s="552">
        <v>5.5063591113628885</v>
      </c>
      <c r="E79" s="550">
        <v>0</v>
      </c>
      <c r="F79" s="550">
        <v>0</v>
      </c>
      <c r="G79" s="552">
        <v>0</v>
      </c>
      <c r="H79" s="552">
        <v>0</v>
      </c>
      <c r="I79" s="552">
        <v>0</v>
      </c>
      <c r="J79" s="552">
        <v>0</v>
      </c>
      <c r="K79" s="552">
        <v>0</v>
      </c>
      <c r="L79" s="552">
        <v>0</v>
      </c>
      <c r="M79" s="552">
        <v>0</v>
      </c>
      <c r="N79" s="552">
        <v>0</v>
      </c>
      <c r="O79" s="552">
        <v>0</v>
      </c>
      <c r="P79" s="552">
        <v>0</v>
      </c>
      <c r="Q79" s="552">
        <v>0</v>
      </c>
      <c r="R79" s="552">
        <v>0</v>
      </c>
      <c r="S79" s="549">
        <v>5.5063591113628885</v>
      </c>
      <c r="T79" s="550">
        <f t="shared" si="0"/>
        <v>0</v>
      </c>
      <c r="U79" s="116" t="str">
        <f t="shared" si="1"/>
        <v>&gt;100 %</v>
      </c>
      <c r="V79" s="327"/>
      <c r="W79" s="328"/>
      <c r="X79" s="326">
        <v>0</v>
      </c>
      <c r="Y79" s="327">
        <v>0</v>
      </c>
      <c r="Z79" s="327">
        <v>0</v>
      </c>
      <c r="AA79" s="329">
        <v>2016</v>
      </c>
      <c r="AB79" s="329">
        <v>2016</v>
      </c>
      <c r="AC79" s="327">
        <v>5.5063591113628885</v>
      </c>
      <c r="AD79" s="327">
        <v>0</v>
      </c>
      <c r="AE79" s="327">
        <v>0</v>
      </c>
      <c r="AF79" s="327">
        <v>0</v>
      </c>
      <c r="AG79" s="327">
        <v>0</v>
      </c>
      <c r="AH79" s="327">
        <v>0</v>
      </c>
      <c r="AI79" s="327">
        <v>0</v>
      </c>
    </row>
    <row r="80" spans="1:35" s="325" customFormat="1" ht="35.1" customHeight="1" outlineLevel="1" x14ac:dyDescent="0.25">
      <c r="A80" s="325" t="s">
        <v>355</v>
      </c>
      <c r="B80" s="326"/>
      <c r="C80" s="119" t="s">
        <v>404</v>
      </c>
      <c r="D80" s="552">
        <v>0</v>
      </c>
      <c r="E80" s="550">
        <v>0</v>
      </c>
      <c r="F80" s="550">
        <v>2.3484289999999999</v>
      </c>
      <c r="G80" s="552">
        <v>0</v>
      </c>
      <c r="H80" s="552">
        <v>2.3484289999999999</v>
      </c>
      <c r="I80" s="552">
        <v>0</v>
      </c>
      <c r="J80" s="552">
        <v>0</v>
      </c>
      <c r="K80" s="552">
        <v>0</v>
      </c>
      <c r="L80" s="552">
        <v>0</v>
      </c>
      <c r="M80" s="552">
        <v>0</v>
      </c>
      <c r="N80" s="552">
        <v>0</v>
      </c>
      <c r="O80" s="552">
        <v>0.42579270000000002</v>
      </c>
      <c r="P80" s="552">
        <v>0</v>
      </c>
      <c r="Q80" s="552">
        <v>0</v>
      </c>
      <c r="R80" s="552">
        <v>0</v>
      </c>
      <c r="S80" s="549" t="s">
        <v>760</v>
      </c>
      <c r="T80" s="550">
        <f t="shared" si="0"/>
        <v>2.3484289999999999</v>
      </c>
      <c r="U80" s="116" t="str">
        <f t="shared" si="1"/>
        <v>&gt;100 %</v>
      </c>
      <c r="V80" s="327"/>
      <c r="W80" s="328"/>
      <c r="X80" s="326" t="s">
        <v>463</v>
      </c>
      <c r="Y80" s="327">
        <v>0</v>
      </c>
      <c r="Z80" s="327">
        <v>0</v>
      </c>
      <c r="AA80" s="329">
        <v>2013</v>
      </c>
      <c r="AB80" s="329">
        <v>2016</v>
      </c>
      <c r="AC80" s="327">
        <v>0</v>
      </c>
      <c r="AD80" s="327">
        <v>0</v>
      </c>
      <c r="AE80" s="327">
        <v>0</v>
      </c>
      <c r="AF80" s="327">
        <v>0</v>
      </c>
      <c r="AG80" s="327">
        <v>0</v>
      </c>
      <c r="AH80" s="327">
        <v>0</v>
      </c>
      <c r="AI80" s="327">
        <v>0</v>
      </c>
    </row>
    <row r="81" spans="1:35" s="325" customFormat="1" ht="35.1" customHeight="1" outlineLevel="1" x14ac:dyDescent="0.25">
      <c r="A81" s="325" t="s">
        <v>355</v>
      </c>
      <c r="B81" s="326"/>
      <c r="C81" s="119" t="s">
        <v>717</v>
      </c>
      <c r="D81" s="552">
        <v>4.8419520060492225</v>
      </c>
      <c r="E81" s="550">
        <v>0.49799894</v>
      </c>
      <c r="F81" s="550">
        <v>0.78806332790259992</v>
      </c>
      <c r="G81" s="552">
        <v>0.49799894</v>
      </c>
      <c r="H81" s="552">
        <v>0</v>
      </c>
      <c r="I81" s="552">
        <v>0</v>
      </c>
      <c r="J81" s="552">
        <v>0</v>
      </c>
      <c r="K81" s="552">
        <v>0</v>
      </c>
      <c r="L81" s="552">
        <v>0.59590732999999996</v>
      </c>
      <c r="M81" s="552">
        <v>0</v>
      </c>
      <c r="N81" s="552">
        <v>0.19215599790260002</v>
      </c>
      <c r="O81" s="552">
        <v>4.9103337799999993</v>
      </c>
      <c r="P81" s="552">
        <v>4.3103337799999997</v>
      </c>
      <c r="Q81" s="552">
        <v>5.3323667800000001</v>
      </c>
      <c r="R81" s="552">
        <v>5.3323667800000001</v>
      </c>
      <c r="S81" s="549">
        <v>4.0538886781466221</v>
      </c>
      <c r="T81" s="550">
        <f t="shared" ref="T81:T144" si="2">F81-E81</f>
        <v>0.29006438790259992</v>
      </c>
      <c r="U81" s="116">
        <f t="shared" ref="U81:U144" si="3">IF(E81=0,"&gt;100 %",F81/E81)</f>
        <v>1.5824598500201625</v>
      </c>
      <c r="V81" s="327"/>
      <c r="W81" s="328"/>
      <c r="X81" s="326" t="s">
        <v>463</v>
      </c>
      <c r="Y81" s="327">
        <v>0</v>
      </c>
      <c r="Z81" s="327">
        <v>0</v>
      </c>
      <c r="AA81" s="329">
        <v>2015</v>
      </c>
      <c r="AB81" s="329">
        <v>2015</v>
      </c>
      <c r="AC81" s="327">
        <v>5.3399474060492231</v>
      </c>
      <c r="AD81" s="327">
        <v>0</v>
      </c>
      <c r="AE81" s="327">
        <v>0</v>
      </c>
      <c r="AF81" s="327">
        <v>0</v>
      </c>
      <c r="AG81" s="327">
        <v>0</v>
      </c>
      <c r="AH81" s="327" t="s">
        <v>888</v>
      </c>
      <c r="AI81" s="327" t="s">
        <v>888</v>
      </c>
    </row>
    <row r="82" spans="1:35" s="325" customFormat="1" ht="35.1" customHeight="1" outlineLevel="1" x14ac:dyDescent="0.25">
      <c r="A82" s="325" t="s">
        <v>356</v>
      </c>
      <c r="B82" s="326"/>
      <c r="C82" s="119" t="s">
        <v>500</v>
      </c>
      <c r="D82" s="552">
        <v>29.747</v>
      </c>
      <c r="E82" s="550">
        <v>18.18</v>
      </c>
      <c r="F82" s="550">
        <v>0</v>
      </c>
      <c r="G82" s="552">
        <v>0</v>
      </c>
      <c r="H82" s="552">
        <v>0</v>
      </c>
      <c r="I82" s="552">
        <v>0</v>
      </c>
      <c r="J82" s="552">
        <v>0</v>
      </c>
      <c r="K82" s="552">
        <v>0.35699999999999998</v>
      </c>
      <c r="L82" s="552">
        <v>0</v>
      </c>
      <c r="M82" s="552">
        <v>17.823</v>
      </c>
      <c r="N82" s="552">
        <v>0</v>
      </c>
      <c r="O82" s="552">
        <v>17.620999999999999</v>
      </c>
      <c r="P82" s="552">
        <v>17.597999999999999</v>
      </c>
      <c r="Q82" s="552">
        <v>0</v>
      </c>
      <c r="R82" s="552">
        <v>0</v>
      </c>
      <c r="S82" s="549">
        <v>29.747</v>
      </c>
      <c r="T82" s="550">
        <f t="shared" si="2"/>
        <v>-18.18</v>
      </c>
      <c r="U82" s="116">
        <f t="shared" si="3"/>
        <v>0</v>
      </c>
      <c r="V82" s="327"/>
      <c r="W82" s="328"/>
      <c r="X82" s="326" t="s">
        <v>883</v>
      </c>
      <c r="Y82" s="327">
        <v>0</v>
      </c>
      <c r="Z82" s="327">
        <v>0</v>
      </c>
      <c r="AA82" s="329">
        <v>2012</v>
      </c>
      <c r="AB82" s="329">
        <v>2015</v>
      </c>
      <c r="AC82" s="327">
        <v>91.86</v>
      </c>
      <c r="AD82" s="327">
        <v>0</v>
      </c>
      <c r="AE82" s="327">
        <v>0</v>
      </c>
      <c r="AF82" s="327">
        <v>0</v>
      </c>
      <c r="AG82" s="327">
        <v>0</v>
      </c>
      <c r="AH82" s="327">
        <v>0</v>
      </c>
      <c r="AI82" s="327">
        <v>0</v>
      </c>
    </row>
    <row r="83" spans="1:35" s="325" customFormat="1" ht="35.1" customHeight="1" outlineLevel="1" x14ac:dyDescent="0.25">
      <c r="A83" s="325" t="s">
        <v>356</v>
      </c>
      <c r="B83" s="326"/>
      <c r="C83" s="119" t="s">
        <v>501</v>
      </c>
      <c r="D83" s="552">
        <v>116.432</v>
      </c>
      <c r="E83" s="550">
        <v>0.87600000000000011</v>
      </c>
      <c r="F83" s="550">
        <v>0.69200000000000006</v>
      </c>
      <c r="G83" s="552">
        <v>0.66400000000000003</v>
      </c>
      <c r="H83" s="552">
        <v>0.66400000000000003</v>
      </c>
      <c r="I83" s="552">
        <v>2.8000000000000001E-2</v>
      </c>
      <c r="J83" s="552">
        <v>2.8000000000000001E-2</v>
      </c>
      <c r="K83" s="552">
        <v>0</v>
      </c>
      <c r="L83" s="552">
        <v>0</v>
      </c>
      <c r="M83" s="552">
        <v>0.184</v>
      </c>
      <c r="N83" s="552">
        <v>0</v>
      </c>
      <c r="O83" s="552">
        <v>0.34699999999999998</v>
      </c>
      <c r="P83" s="552">
        <v>0.34699999999999998</v>
      </c>
      <c r="Q83" s="552">
        <v>0</v>
      </c>
      <c r="R83" s="552">
        <v>0</v>
      </c>
      <c r="S83" s="549">
        <v>115.74000000000001</v>
      </c>
      <c r="T83" s="550">
        <f t="shared" si="2"/>
        <v>-0.18400000000000005</v>
      </c>
      <c r="U83" s="116">
        <f t="shared" si="3"/>
        <v>0.78995433789954339</v>
      </c>
      <c r="V83" s="327"/>
      <c r="W83" s="328"/>
      <c r="X83" s="326" t="s">
        <v>883</v>
      </c>
      <c r="Y83" s="327">
        <v>40</v>
      </c>
      <c r="Z83" s="327">
        <v>0</v>
      </c>
      <c r="AA83" s="329">
        <v>2015</v>
      </c>
      <c r="AB83" s="329">
        <v>2016</v>
      </c>
      <c r="AC83" s="327">
        <v>158</v>
      </c>
      <c r="AD83" s="327">
        <v>0</v>
      </c>
      <c r="AE83" s="327">
        <v>0</v>
      </c>
      <c r="AF83" s="327">
        <v>0</v>
      </c>
      <c r="AG83" s="327">
        <v>0</v>
      </c>
      <c r="AH83" s="327">
        <v>0</v>
      </c>
      <c r="AI83" s="327">
        <v>0</v>
      </c>
    </row>
    <row r="84" spans="1:35" s="325" customFormat="1" ht="35.1" customHeight="1" outlineLevel="1" x14ac:dyDescent="0.25">
      <c r="A84" s="325" t="s">
        <v>356</v>
      </c>
      <c r="B84" s="326"/>
      <c r="C84" s="119" t="s">
        <v>502</v>
      </c>
      <c r="D84" s="552">
        <v>0.69499999999999995</v>
      </c>
      <c r="E84" s="550">
        <v>0.18441216951398781</v>
      </c>
      <c r="F84" s="550">
        <v>0</v>
      </c>
      <c r="G84" s="552">
        <v>0</v>
      </c>
      <c r="H84" s="552">
        <v>0</v>
      </c>
      <c r="I84" s="552">
        <v>0</v>
      </c>
      <c r="J84" s="552">
        <v>0</v>
      </c>
      <c r="K84" s="552">
        <v>0.18441216951398781</v>
      </c>
      <c r="L84" s="552">
        <v>0</v>
      </c>
      <c r="M84" s="552">
        <v>0</v>
      </c>
      <c r="N84" s="552">
        <v>0</v>
      </c>
      <c r="O84" s="552">
        <v>0</v>
      </c>
      <c r="P84" s="552">
        <v>0</v>
      </c>
      <c r="Q84" s="552">
        <v>0</v>
      </c>
      <c r="R84" s="552">
        <v>0</v>
      </c>
      <c r="S84" s="549">
        <v>0.69499999999999995</v>
      </c>
      <c r="T84" s="550">
        <f t="shared" si="2"/>
        <v>-0.18441216951398781</v>
      </c>
      <c r="U84" s="116">
        <f t="shared" si="3"/>
        <v>0</v>
      </c>
      <c r="V84" s="327"/>
      <c r="W84" s="328"/>
      <c r="X84" s="326" t="s">
        <v>883</v>
      </c>
      <c r="Y84" s="327">
        <v>0</v>
      </c>
      <c r="Z84" s="327">
        <v>0</v>
      </c>
      <c r="AA84" s="329">
        <v>2016</v>
      </c>
      <c r="AB84" s="329">
        <v>2016</v>
      </c>
      <c r="AC84" s="327">
        <v>0.82</v>
      </c>
      <c r="AD84" s="327">
        <v>0</v>
      </c>
      <c r="AE84" s="327">
        <v>0</v>
      </c>
      <c r="AF84" s="327">
        <v>0</v>
      </c>
      <c r="AG84" s="327">
        <v>0</v>
      </c>
      <c r="AH84" s="327">
        <v>0</v>
      </c>
      <c r="AI84" s="327">
        <v>0</v>
      </c>
    </row>
    <row r="85" spans="1:35" s="325" customFormat="1" ht="35.1" customHeight="1" outlineLevel="1" x14ac:dyDescent="0.25">
      <c r="A85" s="325" t="s">
        <v>356</v>
      </c>
      <c r="B85" s="326"/>
      <c r="C85" s="119" t="s">
        <v>503</v>
      </c>
      <c r="D85" s="552">
        <v>0.69499999999999995</v>
      </c>
      <c r="E85" s="550">
        <v>0.18441216951398781</v>
      </c>
      <c r="F85" s="550">
        <v>0</v>
      </c>
      <c r="G85" s="552">
        <v>0</v>
      </c>
      <c r="H85" s="552">
        <v>0</v>
      </c>
      <c r="I85" s="552">
        <v>0</v>
      </c>
      <c r="J85" s="552">
        <v>0</v>
      </c>
      <c r="K85" s="552">
        <v>0.18441216951398781</v>
      </c>
      <c r="L85" s="552">
        <v>0</v>
      </c>
      <c r="M85" s="552">
        <v>0</v>
      </c>
      <c r="N85" s="552">
        <v>0</v>
      </c>
      <c r="O85" s="552">
        <v>0</v>
      </c>
      <c r="P85" s="552">
        <v>0</v>
      </c>
      <c r="Q85" s="552">
        <v>0</v>
      </c>
      <c r="R85" s="552">
        <v>0</v>
      </c>
      <c r="S85" s="549">
        <v>0.69499999999999995</v>
      </c>
      <c r="T85" s="550">
        <f t="shared" si="2"/>
        <v>-0.18441216951398781</v>
      </c>
      <c r="U85" s="116">
        <f t="shared" si="3"/>
        <v>0</v>
      </c>
      <c r="V85" s="327"/>
      <c r="W85" s="328"/>
      <c r="X85" s="326" t="s">
        <v>883</v>
      </c>
      <c r="Y85" s="327">
        <v>0</v>
      </c>
      <c r="Z85" s="327">
        <v>0</v>
      </c>
      <c r="AA85" s="329">
        <v>2016</v>
      </c>
      <c r="AB85" s="329">
        <v>2016</v>
      </c>
      <c r="AC85" s="327">
        <v>0.82</v>
      </c>
      <c r="AD85" s="327">
        <v>0</v>
      </c>
      <c r="AE85" s="327">
        <v>0</v>
      </c>
      <c r="AF85" s="327">
        <v>0</v>
      </c>
      <c r="AG85" s="327">
        <v>0</v>
      </c>
      <c r="AH85" s="327">
        <v>0</v>
      </c>
      <c r="AI85" s="327">
        <v>0</v>
      </c>
    </row>
    <row r="86" spans="1:35" s="325" customFormat="1" ht="35.1" customHeight="1" outlineLevel="1" x14ac:dyDescent="0.25">
      <c r="A86" s="325" t="s">
        <v>356</v>
      </c>
      <c r="B86" s="326"/>
      <c r="C86" s="119" t="s">
        <v>504</v>
      </c>
      <c r="D86" s="552">
        <v>0.69499999999999995</v>
      </c>
      <c r="E86" s="550">
        <v>0.18441216951398781</v>
      </c>
      <c r="F86" s="550">
        <v>0</v>
      </c>
      <c r="G86" s="552">
        <v>0</v>
      </c>
      <c r="H86" s="552">
        <v>0</v>
      </c>
      <c r="I86" s="552">
        <v>0</v>
      </c>
      <c r="J86" s="552">
        <v>0</v>
      </c>
      <c r="K86" s="552">
        <v>0.18441216951398781</v>
      </c>
      <c r="L86" s="552">
        <v>0</v>
      </c>
      <c r="M86" s="552">
        <v>0</v>
      </c>
      <c r="N86" s="552">
        <v>0</v>
      </c>
      <c r="O86" s="552">
        <v>0</v>
      </c>
      <c r="P86" s="552">
        <v>0</v>
      </c>
      <c r="Q86" s="552">
        <v>0</v>
      </c>
      <c r="R86" s="552">
        <v>0</v>
      </c>
      <c r="S86" s="549">
        <v>0.69499999999999995</v>
      </c>
      <c r="T86" s="550">
        <f t="shared" si="2"/>
        <v>-0.18441216951398781</v>
      </c>
      <c r="U86" s="116">
        <f t="shared" si="3"/>
        <v>0</v>
      </c>
      <c r="V86" s="327"/>
      <c r="W86" s="328"/>
      <c r="X86" s="326" t="s">
        <v>883</v>
      </c>
      <c r="Y86" s="327">
        <v>0</v>
      </c>
      <c r="Z86" s="327">
        <v>0</v>
      </c>
      <c r="AA86" s="329">
        <v>2016</v>
      </c>
      <c r="AB86" s="329">
        <v>2016</v>
      </c>
      <c r="AC86" s="327">
        <v>0.82</v>
      </c>
      <c r="AD86" s="327">
        <v>0</v>
      </c>
      <c r="AE86" s="327">
        <v>0</v>
      </c>
      <c r="AF86" s="327">
        <v>0</v>
      </c>
      <c r="AG86" s="327">
        <v>0</v>
      </c>
      <c r="AH86" s="327">
        <v>0</v>
      </c>
      <c r="AI86" s="327">
        <v>0</v>
      </c>
    </row>
    <row r="87" spans="1:35" s="325" customFormat="1" ht="35.1" customHeight="1" outlineLevel="1" x14ac:dyDescent="0.25">
      <c r="A87" s="325" t="s">
        <v>356</v>
      </c>
      <c r="B87" s="326"/>
      <c r="C87" s="119" t="s">
        <v>522</v>
      </c>
      <c r="D87" s="552">
        <v>5.5209999999999999</v>
      </c>
      <c r="E87" s="550">
        <v>2.8769999999999998</v>
      </c>
      <c r="F87" s="550">
        <v>4.8369999999999997</v>
      </c>
      <c r="G87" s="552">
        <v>0</v>
      </c>
      <c r="H87" s="552">
        <v>0</v>
      </c>
      <c r="I87" s="552">
        <v>2.8769999999999998</v>
      </c>
      <c r="J87" s="552">
        <v>2.8769999999999998</v>
      </c>
      <c r="K87" s="552">
        <v>0</v>
      </c>
      <c r="L87" s="552">
        <v>0</v>
      </c>
      <c r="M87" s="552">
        <v>0</v>
      </c>
      <c r="N87" s="552">
        <v>1.9600000000000002</v>
      </c>
      <c r="O87" s="552">
        <v>4.6790000000000003</v>
      </c>
      <c r="P87" s="552">
        <v>0</v>
      </c>
      <c r="Q87" s="552">
        <v>4.6790000000000003</v>
      </c>
      <c r="R87" s="552">
        <v>0</v>
      </c>
      <c r="S87" s="549">
        <v>0.68400000000000016</v>
      </c>
      <c r="T87" s="550">
        <f t="shared" si="2"/>
        <v>1.96</v>
      </c>
      <c r="U87" s="116">
        <f t="shared" si="3"/>
        <v>1.6812652068126521</v>
      </c>
      <c r="V87" s="327"/>
      <c r="W87" s="328"/>
      <c r="X87" s="326" t="s">
        <v>795</v>
      </c>
      <c r="Y87" s="327">
        <v>0</v>
      </c>
      <c r="Z87" s="327">
        <v>0</v>
      </c>
      <c r="AA87" s="329">
        <v>2015</v>
      </c>
      <c r="AB87" s="329">
        <v>2015</v>
      </c>
      <c r="AC87" s="327">
        <v>5.5209999999999999</v>
      </c>
      <c r="AD87" s="327">
        <v>0</v>
      </c>
      <c r="AE87" s="327">
        <v>0</v>
      </c>
      <c r="AF87" s="327">
        <v>0</v>
      </c>
      <c r="AG87" s="327">
        <v>0</v>
      </c>
      <c r="AH87" s="327">
        <v>0</v>
      </c>
      <c r="AI87" s="327">
        <v>0</v>
      </c>
    </row>
    <row r="88" spans="1:35" s="325" customFormat="1" ht="35.1" customHeight="1" outlineLevel="1" x14ac:dyDescent="0.25">
      <c r="A88" s="325" t="s">
        <v>356</v>
      </c>
      <c r="B88" s="326"/>
      <c r="C88" s="119" t="s">
        <v>523</v>
      </c>
      <c r="D88" s="552">
        <v>46.174999999999997</v>
      </c>
      <c r="E88" s="550">
        <v>0</v>
      </c>
      <c r="F88" s="550">
        <v>0</v>
      </c>
      <c r="G88" s="552">
        <v>0</v>
      </c>
      <c r="H88" s="552">
        <v>0</v>
      </c>
      <c r="I88" s="552">
        <v>0</v>
      </c>
      <c r="J88" s="552">
        <v>0</v>
      </c>
      <c r="K88" s="552">
        <v>0</v>
      </c>
      <c r="L88" s="552">
        <v>0</v>
      </c>
      <c r="M88" s="552">
        <v>0</v>
      </c>
      <c r="N88" s="552">
        <v>0</v>
      </c>
      <c r="O88" s="552">
        <v>0</v>
      </c>
      <c r="P88" s="552">
        <v>0</v>
      </c>
      <c r="Q88" s="552">
        <v>0</v>
      </c>
      <c r="R88" s="552">
        <v>0</v>
      </c>
      <c r="S88" s="549">
        <v>46.174999999999997</v>
      </c>
      <c r="T88" s="550">
        <f t="shared" si="2"/>
        <v>0</v>
      </c>
      <c r="U88" s="116" t="str">
        <f t="shared" si="3"/>
        <v>&gt;100 %</v>
      </c>
      <c r="V88" s="327"/>
      <c r="W88" s="328"/>
      <c r="X88" s="326">
        <v>0</v>
      </c>
      <c r="Y88" s="327">
        <v>0</v>
      </c>
      <c r="Z88" s="327">
        <v>0</v>
      </c>
      <c r="AA88" s="329">
        <v>2015</v>
      </c>
      <c r="AB88" s="329">
        <v>2015</v>
      </c>
      <c r="AC88" s="327">
        <v>54.487000000000002</v>
      </c>
      <c r="AD88" s="327">
        <v>0</v>
      </c>
      <c r="AE88" s="327">
        <v>0</v>
      </c>
      <c r="AF88" s="327">
        <v>0</v>
      </c>
      <c r="AG88" s="327">
        <v>0</v>
      </c>
      <c r="AH88" s="327">
        <v>0</v>
      </c>
      <c r="AI88" s="327">
        <v>0</v>
      </c>
    </row>
    <row r="89" spans="1:35" s="325" customFormat="1" ht="35.1" customHeight="1" outlineLevel="1" x14ac:dyDescent="0.25">
      <c r="A89" s="325" t="s">
        <v>356</v>
      </c>
      <c r="B89" s="326"/>
      <c r="C89" s="119" t="s">
        <v>524</v>
      </c>
      <c r="D89" s="552">
        <v>2.8929999999999998</v>
      </c>
      <c r="E89" s="550">
        <v>0.20892068423190061</v>
      </c>
      <c r="F89" s="550">
        <v>0</v>
      </c>
      <c r="G89" s="552">
        <v>0</v>
      </c>
      <c r="H89" s="552">
        <v>0</v>
      </c>
      <c r="I89" s="552">
        <v>0</v>
      </c>
      <c r="J89" s="552">
        <v>0</v>
      </c>
      <c r="K89" s="552">
        <v>0</v>
      </c>
      <c r="L89" s="552">
        <v>0</v>
      </c>
      <c r="M89" s="552">
        <v>0.20892068423190061</v>
      </c>
      <c r="N89" s="552">
        <v>0</v>
      </c>
      <c r="O89" s="552">
        <v>0</v>
      </c>
      <c r="P89" s="552">
        <v>0</v>
      </c>
      <c r="Q89" s="552">
        <v>0</v>
      </c>
      <c r="R89" s="552">
        <v>0</v>
      </c>
      <c r="S89" s="549">
        <v>2.8929999999999998</v>
      </c>
      <c r="T89" s="550">
        <f t="shared" si="2"/>
        <v>-0.20892068423190061</v>
      </c>
      <c r="U89" s="116">
        <f t="shared" si="3"/>
        <v>0</v>
      </c>
      <c r="V89" s="327"/>
      <c r="W89" s="328"/>
      <c r="X89" s="326" t="s">
        <v>389</v>
      </c>
      <c r="Y89" s="327">
        <v>0</v>
      </c>
      <c r="Z89" s="327">
        <v>0</v>
      </c>
      <c r="AA89" s="329">
        <v>2015</v>
      </c>
      <c r="AB89" s="329">
        <v>2015</v>
      </c>
      <c r="AC89" s="327">
        <v>3.4140000000000001</v>
      </c>
      <c r="AD89" s="327">
        <v>0</v>
      </c>
      <c r="AE89" s="327">
        <v>0</v>
      </c>
      <c r="AF89" s="327">
        <v>0</v>
      </c>
      <c r="AG89" s="327">
        <v>0</v>
      </c>
      <c r="AH89" s="327">
        <v>0</v>
      </c>
      <c r="AI89" s="327">
        <v>0</v>
      </c>
    </row>
    <row r="90" spans="1:35" s="325" customFormat="1" ht="35.1" customHeight="1" outlineLevel="1" x14ac:dyDescent="0.25">
      <c r="A90" s="325" t="s">
        <v>353</v>
      </c>
      <c r="B90" s="326"/>
      <c r="C90" s="119" t="s">
        <v>528</v>
      </c>
      <c r="D90" s="552">
        <v>0</v>
      </c>
      <c r="E90" s="550">
        <v>0</v>
      </c>
      <c r="F90" s="550">
        <v>0</v>
      </c>
      <c r="G90" s="552">
        <v>0</v>
      </c>
      <c r="H90" s="552">
        <v>0</v>
      </c>
      <c r="I90" s="552">
        <v>0</v>
      </c>
      <c r="J90" s="552">
        <v>0</v>
      </c>
      <c r="K90" s="552">
        <v>0</v>
      </c>
      <c r="L90" s="552">
        <v>0</v>
      </c>
      <c r="M90" s="552">
        <v>0</v>
      </c>
      <c r="N90" s="552">
        <v>0</v>
      </c>
      <c r="O90" s="552">
        <v>0</v>
      </c>
      <c r="P90" s="552">
        <v>0</v>
      </c>
      <c r="Q90" s="552">
        <v>0.70399999999999996</v>
      </c>
      <c r="R90" s="552">
        <v>0</v>
      </c>
      <c r="S90" s="549" t="s">
        <v>760</v>
      </c>
      <c r="T90" s="550">
        <f t="shared" si="2"/>
        <v>0</v>
      </c>
      <c r="U90" s="116" t="str">
        <f t="shared" si="3"/>
        <v>&gt;100 %</v>
      </c>
      <c r="V90" s="327"/>
      <c r="W90" s="328"/>
      <c r="X90" s="326">
        <v>0</v>
      </c>
      <c r="Y90" s="327">
        <v>0</v>
      </c>
      <c r="Z90" s="327">
        <v>0</v>
      </c>
      <c r="AA90" s="329">
        <v>2015</v>
      </c>
      <c r="AB90" s="329">
        <v>2015</v>
      </c>
      <c r="AC90" s="327">
        <v>0</v>
      </c>
      <c r="AD90" s="327">
        <v>0</v>
      </c>
      <c r="AE90" s="327">
        <v>0</v>
      </c>
      <c r="AF90" s="327">
        <v>0</v>
      </c>
      <c r="AG90" s="327">
        <v>0.1</v>
      </c>
      <c r="AH90" s="327" t="s">
        <v>475</v>
      </c>
      <c r="AI90" s="327" t="s">
        <v>475</v>
      </c>
    </row>
    <row r="91" spans="1:35" s="325" customFormat="1" ht="35.1" customHeight="1" outlineLevel="1" x14ac:dyDescent="0.25">
      <c r="A91" s="325" t="s">
        <v>353</v>
      </c>
      <c r="B91" s="326"/>
      <c r="C91" s="119" t="s">
        <v>531</v>
      </c>
      <c r="D91" s="552">
        <v>4.625</v>
      </c>
      <c r="E91" s="550">
        <v>1.47804</v>
      </c>
      <c r="F91" s="550">
        <v>0</v>
      </c>
      <c r="G91" s="552">
        <v>0</v>
      </c>
      <c r="H91" s="552">
        <v>0</v>
      </c>
      <c r="I91" s="552">
        <v>0</v>
      </c>
      <c r="J91" s="552">
        <v>0</v>
      </c>
      <c r="K91" s="552">
        <v>0</v>
      </c>
      <c r="L91" s="552">
        <v>0</v>
      </c>
      <c r="M91" s="552">
        <v>1.47804</v>
      </c>
      <c r="N91" s="552">
        <v>0</v>
      </c>
      <c r="O91" s="552">
        <v>0</v>
      </c>
      <c r="P91" s="552">
        <v>0</v>
      </c>
      <c r="Q91" s="552">
        <v>0</v>
      </c>
      <c r="R91" s="552">
        <v>0</v>
      </c>
      <c r="S91" s="549">
        <v>4.625</v>
      </c>
      <c r="T91" s="550">
        <f t="shared" si="2"/>
        <v>-1.47804</v>
      </c>
      <c r="U91" s="116">
        <f t="shared" si="3"/>
        <v>0</v>
      </c>
      <c r="V91" s="327"/>
      <c r="W91" s="328"/>
      <c r="X91" s="326" t="s">
        <v>883</v>
      </c>
      <c r="Y91" s="327">
        <v>0</v>
      </c>
      <c r="Z91" s="327">
        <v>0</v>
      </c>
      <c r="AA91" s="329">
        <v>2015</v>
      </c>
      <c r="AB91" s="329">
        <v>2016</v>
      </c>
      <c r="AC91" s="327">
        <v>4.625</v>
      </c>
      <c r="AD91" s="327">
        <v>0</v>
      </c>
      <c r="AE91" s="327">
        <v>0</v>
      </c>
      <c r="AF91" s="327">
        <v>0</v>
      </c>
      <c r="AG91" s="327">
        <v>0</v>
      </c>
      <c r="AH91" s="327">
        <v>0</v>
      </c>
      <c r="AI91" s="327">
        <v>0</v>
      </c>
    </row>
    <row r="92" spans="1:35" s="325" customFormat="1" ht="35.1" customHeight="1" outlineLevel="1" x14ac:dyDescent="0.25">
      <c r="A92" s="325" t="s">
        <v>353</v>
      </c>
      <c r="B92" s="326"/>
      <c r="C92" s="119" t="s">
        <v>796</v>
      </c>
      <c r="D92" s="552">
        <v>10.670999999999999</v>
      </c>
      <c r="E92" s="550">
        <v>0</v>
      </c>
      <c r="F92" s="550">
        <v>0</v>
      </c>
      <c r="G92" s="552">
        <v>0</v>
      </c>
      <c r="H92" s="552">
        <v>0</v>
      </c>
      <c r="I92" s="552">
        <v>0</v>
      </c>
      <c r="J92" s="552">
        <v>0</v>
      </c>
      <c r="K92" s="552">
        <v>0</v>
      </c>
      <c r="L92" s="552">
        <v>0</v>
      </c>
      <c r="M92" s="552">
        <v>0</v>
      </c>
      <c r="N92" s="552">
        <v>0</v>
      </c>
      <c r="O92" s="552">
        <v>9.6809999999999992</v>
      </c>
      <c r="P92" s="552">
        <v>9.6809999999999992</v>
      </c>
      <c r="Q92" s="552">
        <v>9.6809999999999992</v>
      </c>
      <c r="R92" s="552">
        <v>9.6809999999999992</v>
      </c>
      <c r="S92" s="549">
        <v>10.670999999999999</v>
      </c>
      <c r="T92" s="550">
        <f t="shared" si="2"/>
        <v>0</v>
      </c>
      <c r="U92" s="116" t="str">
        <f t="shared" si="3"/>
        <v>&gt;100 %</v>
      </c>
      <c r="V92" s="327"/>
      <c r="W92" s="328"/>
      <c r="X92" s="326">
        <v>0</v>
      </c>
      <c r="Y92" s="327">
        <v>0</v>
      </c>
      <c r="Z92" s="327">
        <v>0</v>
      </c>
      <c r="AA92" s="329">
        <v>2015</v>
      </c>
      <c r="AB92" s="329">
        <v>2015</v>
      </c>
      <c r="AC92" s="327">
        <v>12.028559</v>
      </c>
      <c r="AD92" s="327">
        <v>0</v>
      </c>
      <c r="AE92" s="327">
        <v>0</v>
      </c>
      <c r="AF92" s="327">
        <v>0</v>
      </c>
      <c r="AG92" s="327">
        <v>0</v>
      </c>
      <c r="AH92" s="327" t="s">
        <v>887</v>
      </c>
      <c r="AI92" s="327" t="s">
        <v>887</v>
      </c>
    </row>
    <row r="93" spans="1:35" s="325" customFormat="1" ht="35.1" customHeight="1" outlineLevel="1" x14ac:dyDescent="0.25">
      <c r="A93" s="325" t="s">
        <v>353</v>
      </c>
      <c r="B93" s="326"/>
      <c r="C93" s="119" t="s">
        <v>797</v>
      </c>
      <c r="D93" s="552">
        <v>1.5611386319842022</v>
      </c>
      <c r="E93" s="550">
        <v>0.25325999999999999</v>
      </c>
      <c r="F93" s="550">
        <v>0</v>
      </c>
      <c r="G93" s="552">
        <v>0</v>
      </c>
      <c r="H93" s="552">
        <v>0</v>
      </c>
      <c r="I93" s="552">
        <v>0</v>
      </c>
      <c r="J93" s="552">
        <v>0</v>
      </c>
      <c r="K93" s="552">
        <v>0</v>
      </c>
      <c r="L93" s="552">
        <v>0</v>
      </c>
      <c r="M93" s="552">
        <v>0.25325999999999999</v>
      </c>
      <c r="N93" s="552">
        <v>0</v>
      </c>
      <c r="O93" s="552">
        <v>0</v>
      </c>
      <c r="P93" s="552">
        <v>0</v>
      </c>
      <c r="Q93" s="552">
        <v>0</v>
      </c>
      <c r="R93" s="552">
        <v>0</v>
      </c>
      <c r="S93" s="549">
        <v>1.5611386319842022</v>
      </c>
      <c r="T93" s="550">
        <f t="shared" si="2"/>
        <v>-0.25325999999999999</v>
      </c>
      <c r="U93" s="116">
        <f t="shared" si="3"/>
        <v>0</v>
      </c>
      <c r="V93" s="327"/>
      <c r="W93" s="328"/>
      <c r="X93" s="326" t="s">
        <v>883</v>
      </c>
      <c r="Y93" s="327">
        <v>0</v>
      </c>
      <c r="Z93" s="327">
        <v>0.5</v>
      </c>
      <c r="AA93" s="329">
        <v>2015</v>
      </c>
      <c r="AB93" s="329">
        <v>2015</v>
      </c>
      <c r="AC93" s="327">
        <v>1.5611386319842022</v>
      </c>
      <c r="AD93" s="327">
        <v>0</v>
      </c>
      <c r="AE93" s="327">
        <v>0</v>
      </c>
      <c r="AF93" s="327">
        <v>0</v>
      </c>
      <c r="AG93" s="327">
        <v>0</v>
      </c>
      <c r="AH93" s="327">
        <v>0</v>
      </c>
      <c r="AI93" s="327">
        <v>0</v>
      </c>
    </row>
    <row r="94" spans="1:35" s="325" customFormat="1" ht="35.1" customHeight="1" outlineLevel="1" x14ac:dyDescent="0.25">
      <c r="A94" s="325" t="s">
        <v>353</v>
      </c>
      <c r="B94" s="326"/>
      <c r="C94" s="119" t="s">
        <v>532</v>
      </c>
      <c r="D94" s="552">
        <v>121.866</v>
      </c>
      <c r="E94" s="550">
        <v>4.789714</v>
      </c>
      <c r="F94" s="550">
        <v>53.142298999999994</v>
      </c>
      <c r="G94" s="552">
        <v>0</v>
      </c>
      <c r="H94" s="552">
        <v>0</v>
      </c>
      <c r="I94" s="552">
        <v>0</v>
      </c>
      <c r="J94" s="552">
        <v>0</v>
      </c>
      <c r="K94" s="552">
        <v>0</v>
      </c>
      <c r="L94" s="552">
        <v>51.938098999999994</v>
      </c>
      <c r="M94" s="552">
        <v>4.789714</v>
      </c>
      <c r="N94" s="552">
        <v>1.2041999999999999</v>
      </c>
      <c r="O94" s="552">
        <v>38.895999999999994</v>
      </c>
      <c r="P94" s="552">
        <v>38.773999999999994</v>
      </c>
      <c r="Q94" s="552">
        <v>0</v>
      </c>
      <c r="R94" s="552">
        <v>0</v>
      </c>
      <c r="S94" s="549">
        <v>68.723701000000005</v>
      </c>
      <c r="T94" s="550">
        <f t="shared" si="2"/>
        <v>48.352584999999991</v>
      </c>
      <c r="U94" s="116">
        <f t="shared" si="3"/>
        <v>11.095088140962069</v>
      </c>
      <c r="V94" s="327"/>
      <c r="W94" s="328"/>
      <c r="X94" s="326" t="s">
        <v>463</v>
      </c>
      <c r="Y94" s="327">
        <v>0.4</v>
      </c>
      <c r="Z94" s="327">
        <v>6.6</v>
      </c>
      <c r="AA94" s="329">
        <v>2015</v>
      </c>
      <c r="AB94" s="329">
        <v>2016</v>
      </c>
      <c r="AC94" s="327">
        <v>121.86638926504024</v>
      </c>
      <c r="AD94" s="327">
        <v>0</v>
      </c>
      <c r="AE94" s="327">
        <v>0</v>
      </c>
      <c r="AF94" s="327">
        <v>0</v>
      </c>
      <c r="AG94" s="327">
        <v>0</v>
      </c>
      <c r="AH94" s="327">
        <v>0</v>
      </c>
      <c r="AI94" s="327">
        <v>0</v>
      </c>
    </row>
    <row r="95" spans="1:35" s="325" customFormat="1" ht="35.1" customHeight="1" outlineLevel="1" x14ac:dyDescent="0.25">
      <c r="A95" s="325" t="s">
        <v>353</v>
      </c>
      <c r="B95" s="326"/>
      <c r="C95" s="119" t="s">
        <v>533</v>
      </c>
      <c r="D95" s="552">
        <v>5.0739999999999998</v>
      </c>
      <c r="E95" s="550">
        <v>0.1</v>
      </c>
      <c r="F95" s="550">
        <v>0</v>
      </c>
      <c r="G95" s="552">
        <v>0</v>
      </c>
      <c r="H95" s="552">
        <v>0</v>
      </c>
      <c r="I95" s="552">
        <v>0</v>
      </c>
      <c r="J95" s="552">
        <v>0</v>
      </c>
      <c r="K95" s="552">
        <v>0</v>
      </c>
      <c r="L95" s="552">
        <v>0</v>
      </c>
      <c r="M95" s="552">
        <v>0.1</v>
      </c>
      <c r="N95" s="552">
        <v>0</v>
      </c>
      <c r="O95" s="552">
        <v>0</v>
      </c>
      <c r="P95" s="552">
        <v>0</v>
      </c>
      <c r="Q95" s="552">
        <v>0</v>
      </c>
      <c r="R95" s="552">
        <v>0</v>
      </c>
      <c r="S95" s="549">
        <v>5.0739999999999998</v>
      </c>
      <c r="T95" s="550">
        <f t="shared" si="2"/>
        <v>-0.1</v>
      </c>
      <c r="U95" s="116">
        <f t="shared" si="3"/>
        <v>0</v>
      </c>
      <c r="V95" s="327"/>
      <c r="W95" s="328"/>
      <c r="X95" s="326" t="s">
        <v>883</v>
      </c>
      <c r="Y95" s="327">
        <v>0</v>
      </c>
      <c r="Z95" s="327">
        <v>0</v>
      </c>
      <c r="AA95" s="329">
        <v>2015</v>
      </c>
      <c r="AB95" s="329">
        <v>2016</v>
      </c>
      <c r="AC95" s="327">
        <v>5.0739999999999998</v>
      </c>
      <c r="AD95" s="327">
        <v>0</v>
      </c>
      <c r="AE95" s="327">
        <v>0</v>
      </c>
      <c r="AF95" s="327">
        <v>0</v>
      </c>
      <c r="AG95" s="327">
        <v>0</v>
      </c>
      <c r="AH95" s="327">
        <v>0</v>
      </c>
      <c r="AI95" s="327">
        <v>0</v>
      </c>
    </row>
    <row r="96" spans="1:35" s="325" customFormat="1" ht="35.1" customHeight="1" outlineLevel="1" x14ac:dyDescent="0.25">
      <c r="A96" s="325" t="s">
        <v>353</v>
      </c>
      <c r="B96" s="326"/>
      <c r="C96" s="119" t="s">
        <v>535</v>
      </c>
      <c r="D96" s="552">
        <v>3.0979572549969978</v>
      </c>
      <c r="E96" s="550">
        <v>0</v>
      </c>
      <c r="F96" s="550">
        <v>0.63295000000000001</v>
      </c>
      <c r="G96" s="552">
        <v>0</v>
      </c>
      <c r="H96" s="552">
        <v>0</v>
      </c>
      <c r="I96" s="552">
        <v>0</v>
      </c>
      <c r="J96" s="552">
        <v>0</v>
      </c>
      <c r="K96" s="552">
        <v>0</v>
      </c>
      <c r="L96" s="552">
        <v>0.63295000000000001</v>
      </c>
      <c r="M96" s="552">
        <v>0</v>
      </c>
      <c r="N96" s="552">
        <v>0</v>
      </c>
      <c r="O96" s="552">
        <v>1.325</v>
      </c>
      <c r="P96" s="552">
        <v>0</v>
      </c>
      <c r="Q96" s="552">
        <v>1.325</v>
      </c>
      <c r="R96" s="552">
        <v>0</v>
      </c>
      <c r="S96" s="549">
        <v>2.4650072549969977</v>
      </c>
      <c r="T96" s="550">
        <f t="shared" si="2"/>
        <v>0.63295000000000001</v>
      </c>
      <c r="U96" s="116" t="str">
        <f t="shared" si="3"/>
        <v>&gt;100 %</v>
      </c>
      <c r="V96" s="327"/>
      <c r="W96" s="328"/>
      <c r="X96" s="326" t="s">
        <v>463</v>
      </c>
      <c r="Y96" s="327">
        <v>0</v>
      </c>
      <c r="Z96" s="327">
        <v>0</v>
      </c>
      <c r="AA96" s="329">
        <v>2015</v>
      </c>
      <c r="AB96" s="329">
        <v>2016</v>
      </c>
      <c r="AC96" s="327">
        <v>3.54100571931472</v>
      </c>
      <c r="AD96" s="327">
        <v>0</v>
      </c>
      <c r="AE96" s="327">
        <v>0</v>
      </c>
      <c r="AF96" s="327">
        <v>0</v>
      </c>
      <c r="AG96" s="327">
        <v>0</v>
      </c>
      <c r="AH96" s="327" t="s">
        <v>540</v>
      </c>
      <c r="AI96" s="327" t="s">
        <v>540</v>
      </c>
    </row>
    <row r="97" spans="1:35" s="325" customFormat="1" ht="35.1" customHeight="1" outlineLevel="1" x14ac:dyDescent="0.25">
      <c r="A97" s="325" t="s">
        <v>353</v>
      </c>
      <c r="B97" s="326"/>
      <c r="C97" s="119" t="s">
        <v>536</v>
      </c>
      <c r="D97" s="552">
        <v>2.4140597335755483</v>
      </c>
      <c r="E97" s="550">
        <v>0</v>
      </c>
      <c r="F97" s="550">
        <v>1.37842869</v>
      </c>
      <c r="G97" s="552">
        <v>0</v>
      </c>
      <c r="H97" s="552">
        <v>0</v>
      </c>
      <c r="I97" s="552">
        <v>0</v>
      </c>
      <c r="J97" s="552">
        <v>0</v>
      </c>
      <c r="K97" s="552">
        <v>0</v>
      </c>
      <c r="L97" s="552">
        <v>1.37842869</v>
      </c>
      <c r="M97" s="552">
        <v>0</v>
      </c>
      <c r="N97" s="552">
        <v>0</v>
      </c>
      <c r="O97" s="552">
        <v>1.3839999999999999</v>
      </c>
      <c r="P97" s="552">
        <v>0</v>
      </c>
      <c r="Q97" s="552">
        <v>1.3839999999999999</v>
      </c>
      <c r="R97" s="552">
        <v>0</v>
      </c>
      <c r="S97" s="549">
        <v>1.0356310435755482</v>
      </c>
      <c r="T97" s="550">
        <f t="shared" si="2"/>
        <v>1.37842869</v>
      </c>
      <c r="U97" s="116" t="str">
        <f t="shared" si="3"/>
        <v>&gt;100 %</v>
      </c>
      <c r="V97" s="327"/>
      <c r="W97" s="328"/>
      <c r="X97" s="326" t="s">
        <v>463</v>
      </c>
      <c r="Y97" s="327">
        <v>0</v>
      </c>
      <c r="Z97" s="327">
        <v>0</v>
      </c>
      <c r="AA97" s="329">
        <v>2015</v>
      </c>
      <c r="AB97" s="329">
        <v>2016</v>
      </c>
      <c r="AC97" s="327">
        <v>2.5343857756079999</v>
      </c>
      <c r="AD97" s="327">
        <v>0</v>
      </c>
      <c r="AE97" s="327">
        <v>0</v>
      </c>
      <c r="AF97" s="327">
        <v>0</v>
      </c>
      <c r="AG97" s="327">
        <v>0</v>
      </c>
      <c r="AH97" s="327">
        <v>0</v>
      </c>
      <c r="AI97" s="327">
        <v>0</v>
      </c>
    </row>
    <row r="98" spans="1:35" s="325" customFormat="1" ht="35.1" customHeight="1" outlineLevel="1" x14ac:dyDescent="0.25">
      <c r="A98" s="325" t="s">
        <v>353</v>
      </c>
      <c r="B98" s="326"/>
      <c r="C98" s="119" t="s">
        <v>537</v>
      </c>
      <c r="D98" s="552">
        <v>162.16534443999996</v>
      </c>
      <c r="E98" s="550">
        <v>0</v>
      </c>
      <c r="F98" s="550">
        <v>0</v>
      </c>
      <c r="G98" s="552">
        <v>0</v>
      </c>
      <c r="H98" s="552">
        <v>0</v>
      </c>
      <c r="I98" s="552">
        <v>0</v>
      </c>
      <c r="J98" s="552">
        <v>0</v>
      </c>
      <c r="K98" s="552">
        <v>0</v>
      </c>
      <c r="L98" s="552">
        <v>0</v>
      </c>
      <c r="M98" s="552">
        <v>0</v>
      </c>
      <c r="N98" s="552">
        <v>0</v>
      </c>
      <c r="O98" s="552">
        <v>0</v>
      </c>
      <c r="P98" s="552">
        <v>0</v>
      </c>
      <c r="Q98" s="552">
        <v>0</v>
      </c>
      <c r="R98" s="552">
        <v>0</v>
      </c>
      <c r="S98" s="549">
        <v>162.16534443999996</v>
      </c>
      <c r="T98" s="550">
        <f t="shared" si="2"/>
        <v>0</v>
      </c>
      <c r="U98" s="116" t="str">
        <f t="shared" si="3"/>
        <v>&gt;100 %</v>
      </c>
      <c r="V98" s="327"/>
      <c r="W98" s="328"/>
      <c r="X98" s="326">
        <v>0</v>
      </c>
      <c r="Y98" s="327">
        <v>80</v>
      </c>
      <c r="Z98" s="327">
        <v>0</v>
      </c>
      <c r="AA98" s="329">
        <v>2015</v>
      </c>
      <c r="AB98" s="329">
        <v>2024</v>
      </c>
      <c r="AC98" s="327">
        <v>162.16534443999996</v>
      </c>
      <c r="AD98" s="327">
        <v>0</v>
      </c>
      <c r="AE98" s="327">
        <v>0</v>
      </c>
      <c r="AF98" s="327">
        <v>0</v>
      </c>
      <c r="AG98" s="327">
        <v>0</v>
      </c>
      <c r="AH98" s="327">
        <v>0</v>
      </c>
      <c r="AI98" s="327">
        <v>0</v>
      </c>
    </row>
    <row r="99" spans="1:35" s="325" customFormat="1" ht="35.1" customHeight="1" outlineLevel="1" x14ac:dyDescent="0.25">
      <c r="A99" s="325" t="s">
        <v>353</v>
      </c>
      <c r="B99" s="326"/>
      <c r="C99" s="119" t="s">
        <v>538</v>
      </c>
      <c r="D99" s="552">
        <v>4.7560354240827714</v>
      </c>
      <c r="E99" s="550">
        <v>0.18054000000000001</v>
      </c>
      <c r="F99" s="550">
        <v>0.18054000000000001</v>
      </c>
      <c r="G99" s="552">
        <v>0</v>
      </c>
      <c r="H99" s="552">
        <v>0</v>
      </c>
      <c r="I99" s="552">
        <v>0.18054000000000001</v>
      </c>
      <c r="J99" s="552">
        <v>0.18054000000000001</v>
      </c>
      <c r="K99" s="552">
        <v>0</v>
      </c>
      <c r="L99" s="552">
        <v>0</v>
      </c>
      <c r="M99" s="552">
        <v>0</v>
      </c>
      <c r="N99" s="552">
        <v>0</v>
      </c>
      <c r="O99" s="552">
        <v>0</v>
      </c>
      <c r="P99" s="552">
        <v>0</v>
      </c>
      <c r="Q99" s="552">
        <v>0.255</v>
      </c>
      <c r="R99" s="552">
        <v>0</v>
      </c>
      <c r="S99" s="549">
        <v>4.5754954240827717</v>
      </c>
      <c r="T99" s="550">
        <f t="shared" si="2"/>
        <v>0</v>
      </c>
      <c r="U99" s="116">
        <f t="shared" si="3"/>
        <v>1</v>
      </c>
      <c r="V99" s="327"/>
      <c r="W99" s="328"/>
      <c r="X99" s="326">
        <v>0</v>
      </c>
      <c r="Y99" s="327">
        <v>0</v>
      </c>
      <c r="Z99" s="327">
        <v>0</v>
      </c>
      <c r="AA99" s="329">
        <v>2014</v>
      </c>
      <c r="AB99" s="329">
        <v>2015</v>
      </c>
      <c r="AC99" s="327">
        <v>5.4130410234160005</v>
      </c>
      <c r="AD99" s="327">
        <v>0</v>
      </c>
      <c r="AE99" s="327">
        <v>0</v>
      </c>
      <c r="AF99" s="327">
        <v>0</v>
      </c>
      <c r="AG99" s="327">
        <v>0</v>
      </c>
      <c r="AH99" s="327">
        <v>0</v>
      </c>
      <c r="AI99" s="327">
        <v>0</v>
      </c>
    </row>
    <row r="100" spans="1:35" s="325" customFormat="1" ht="35.1" customHeight="1" outlineLevel="1" x14ac:dyDescent="0.25">
      <c r="A100" s="325" t="s">
        <v>353</v>
      </c>
      <c r="B100" s="326"/>
      <c r="C100" s="119" t="s">
        <v>388</v>
      </c>
      <c r="D100" s="552">
        <v>81.155130597757193</v>
      </c>
      <c r="E100" s="550">
        <v>0.32562799999999997</v>
      </c>
      <c r="F100" s="550">
        <v>0.44781974999999996</v>
      </c>
      <c r="G100" s="552">
        <v>9.6287999999999999E-2</v>
      </c>
      <c r="H100" s="552">
        <v>9.6287999999999999E-2</v>
      </c>
      <c r="I100" s="552">
        <v>0.22933999999999999</v>
      </c>
      <c r="J100" s="552">
        <v>0.22933999999999999</v>
      </c>
      <c r="K100" s="552">
        <v>0</v>
      </c>
      <c r="L100" s="552">
        <v>0</v>
      </c>
      <c r="M100" s="552">
        <v>0</v>
      </c>
      <c r="N100" s="552">
        <v>0.12219175</v>
      </c>
      <c r="O100" s="552">
        <v>43.276000000000003</v>
      </c>
      <c r="P100" s="552">
        <v>6.6280000000000001</v>
      </c>
      <c r="Q100" s="552">
        <v>85.641000000000005</v>
      </c>
      <c r="R100" s="552">
        <v>85.641000000000005</v>
      </c>
      <c r="S100" s="549">
        <v>80.707310847757199</v>
      </c>
      <c r="T100" s="550">
        <f t="shared" si="2"/>
        <v>0.12219174999999999</v>
      </c>
      <c r="U100" s="116">
        <f t="shared" si="3"/>
        <v>1.3752495178547299</v>
      </c>
      <c r="V100" s="327"/>
      <c r="W100" s="328"/>
      <c r="X100" s="326" t="s">
        <v>463</v>
      </c>
      <c r="Y100" s="327">
        <v>0</v>
      </c>
      <c r="Z100" s="327">
        <v>3.972</v>
      </c>
      <c r="AA100" s="329">
        <v>2013</v>
      </c>
      <c r="AB100" s="329">
        <v>2015</v>
      </c>
      <c r="AC100" s="327">
        <v>105.10935055056927</v>
      </c>
      <c r="AD100" s="327">
        <v>12.6</v>
      </c>
      <c r="AE100" s="327">
        <v>2.97</v>
      </c>
      <c r="AF100" s="327">
        <v>12.6</v>
      </c>
      <c r="AG100" s="327">
        <v>4.2750000000000004</v>
      </c>
      <c r="AH100" s="327" t="s">
        <v>540</v>
      </c>
      <c r="AI100" s="327" t="s">
        <v>540</v>
      </c>
    </row>
    <row r="101" spans="1:35" s="325" customFormat="1" ht="35.1" customHeight="1" outlineLevel="1" x14ac:dyDescent="0.25">
      <c r="A101" s="325" t="s">
        <v>353</v>
      </c>
      <c r="B101" s="326"/>
      <c r="C101" s="119" t="s">
        <v>541</v>
      </c>
      <c r="D101" s="552">
        <v>23.177327652981301</v>
      </c>
      <c r="E101" s="550">
        <v>0</v>
      </c>
      <c r="F101" s="550">
        <v>0.41647627999999998</v>
      </c>
      <c r="G101" s="552">
        <v>0</v>
      </c>
      <c r="H101" s="552">
        <v>0</v>
      </c>
      <c r="I101" s="552">
        <v>0</v>
      </c>
      <c r="J101" s="552">
        <v>0</v>
      </c>
      <c r="K101" s="552">
        <v>0</v>
      </c>
      <c r="L101" s="552">
        <v>0.41647627999999998</v>
      </c>
      <c r="M101" s="552">
        <v>0</v>
      </c>
      <c r="N101" s="552">
        <v>0</v>
      </c>
      <c r="O101" s="552">
        <v>0.41599999999999998</v>
      </c>
      <c r="P101" s="552">
        <v>0</v>
      </c>
      <c r="Q101" s="552">
        <v>0</v>
      </c>
      <c r="R101" s="552">
        <v>0</v>
      </c>
      <c r="S101" s="549">
        <v>22.7608513729813</v>
      </c>
      <c r="T101" s="550">
        <f t="shared" si="2"/>
        <v>0.41647627999999998</v>
      </c>
      <c r="U101" s="116" t="str">
        <f t="shared" si="3"/>
        <v>&gt;100 %</v>
      </c>
      <c r="V101" s="327"/>
      <c r="W101" s="328"/>
      <c r="X101" s="326" t="s">
        <v>463</v>
      </c>
      <c r="Y101" s="327">
        <v>0</v>
      </c>
      <c r="Z101" s="327">
        <v>0</v>
      </c>
      <c r="AA101" s="329">
        <v>2015</v>
      </c>
      <c r="AB101" s="329">
        <v>2017</v>
      </c>
      <c r="AC101" s="327">
        <v>23.177327652981301</v>
      </c>
      <c r="AD101" s="327">
        <v>0</v>
      </c>
      <c r="AE101" s="327">
        <v>0</v>
      </c>
      <c r="AF101" s="327">
        <v>0</v>
      </c>
      <c r="AG101" s="327">
        <v>0</v>
      </c>
      <c r="AH101" s="327">
        <v>0</v>
      </c>
      <c r="AI101" s="327">
        <v>0</v>
      </c>
    </row>
    <row r="102" spans="1:35" s="325" customFormat="1" ht="35.1" customHeight="1" outlineLevel="1" x14ac:dyDescent="0.25">
      <c r="A102" s="325" t="s">
        <v>353</v>
      </c>
      <c r="B102" s="326"/>
      <c r="C102" s="119" t="s">
        <v>391</v>
      </c>
      <c r="D102" s="552">
        <v>7.2066317</v>
      </c>
      <c r="E102" s="550">
        <v>0</v>
      </c>
      <c r="F102" s="550">
        <v>0</v>
      </c>
      <c r="G102" s="552">
        <v>0</v>
      </c>
      <c r="H102" s="552">
        <v>0</v>
      </c>
      <c r="I102" s="552">
        <v>0</v>
      </c>
      <c r="J102" s="552">
        <v>0</v>
      </c>
      <c r="K102" s="552">
        <v>0</v>
      </c>
      <c r="L102" s="552">
        <v>0</v>
      </c>
      <c r="M102" s="552">
        <v>0</v>
      </c>
      <c r="N102" s="552">
        <v>0</v>
      </c>
      <c r="O102" s="552">
        <v>0.26700000000000002</v>
      </c>
      <c r="P102" s="552">
        <v>-0.86499999999999988</v>
      </c>
      <c r="Q102" s="552">
        <v>4.024</v>
      </c>
      <c r="R102" s="552">
        <v>1.7429999999999999</v>
      </c>
      <c r="S102" s="549">
        <v>7.2066317</v>
      </c>
      <c r="T102" s="550">
        <f t="shared" si="2"/>
        <v>0</v>
      </c>
      <c r="U102" s="116" t="str">
        <f t="shared" si="3"/>
        <v>&gt;100 %</v>
      </c>
      <c r="V102" s="327"/>
      <c r="W102" s="328"/>
      <c r="X102" s="326">
        <v>0</v>
      </c>
      <c r="Y102" s="327">
        <v>0</v>
      </c>
      <c r="Z102" s="327">
        <v>0</v>
      </c>
      <c r="AA102" s="329">
        <v>2013</v>
      </c>
      <c r="AB102" s="329">
        <v>2015</v>
      </c>
      <c r="AC102" s="327">
        <v>17.394521599999997</v>
      </c>
      <c r="AD102" s="327">
        <v>0</v>
      </c>
      <c r="AE102" s="327">
        <v>0</v>
      </c>
      <c r="AF102" s="327">
        <v>0</v>
      </c>
      <c r="AG102" s="327">
        <v>0</v>
      </c>
      <c r="AH102" s="327" t="s">
        <v>483</v>
      </c>
      <c r="AI102" s="327" t="s">
        <v>483</v>
      </c>
    </row>
    <row r="103" spans="1:35" s="325" customFormat="1" ht="35.1" customHeight="1" outlineLevel="1" x14ac:dyDescent="0.25">
      <c r="A103" s="325" t="s">
        <v>353</v>
      </c>
      <c r="B103" s="326"/>
      <c r="C103" s="119" t="s">
        <v>543</v>
      </c>
      <c r="D103" s="552">
        <v>2.7204371120451332</v>
      </c>
      <c r="E103" s="550">
        <v>0</v>
      </c>
      <c r="F103" s="550">
        <v>0.81810123000000001</v>
      </c>
      <c r="G103" s="552">
        <v>0</v>
      </c>
      <c r="H103" s="552">
        <v>0</v>
      </c>
      <c r="I103" s="552">
        <v>0</v>
      </c>
      <c r="J103" s="552">
        <v>0</v>
      </c>
      <c r="K103" s="552">
        <v>0</v>
      </c>
      <c r="L103" s="552">
        <v>0.81810123000000001</v>
      </c>
      <c r="M103" s="552">
        <v>0</v>
      </c>
      <c r="N103" s="552">
        <v>0</v>
      </c>
      <c r="O103" s="552">
        <v>0.157</v>
      </c>
      <c r="P103" s="552">
        <v>0</v>
      </c>
      <c r="Q103" s="552">
        <v>3.4729999999999999</v>
      </c>
      <c r="R103" s="552">
        <v>0</v>
      </c>
      <c r="S103" s="549">
        <v>1.9023358820451333</v>
      </c>
      <c r="T103" s="550">
        <f t="shared" si="2"/>
        <v>0.81810123000000001</v>
      </c>
      <c r="U103" s="116" t="str">
        <f t="shared" si="3"/>
        <v>&gt;100 %</v>
      </c>
      <c r="V103" s="327"/>
      <c r="W103" s="328"/>
      <c r="X103" s="326" t="s">
        <v>463</v>
      </c>
      <c r="Y103" s="327">
        <v>0</v>
      </c>
      <c r="Z103" s="327">
        <v>0</v>
      </c>
      <c r="AA103" s="329">
        <v>2013</v>
      </c>
      <c r="AB103" s="329">
        <v>2015</v>
      </c>
      <c r="AC103" s="327">
        <v>3.048891096154565</v>
      </c>
      <c r="AD103" s="327">
        <v>0</v>
      </c>
      <c r="AE103" s="327">
        <v>0</v>
      </c>
      <c r="AF103" s="327">
        <v>0</v>
      </c>
      <c r="AG103" s="327">
        <v>0</v>
      </c>
      <c r="AH103" s="327">
        <v>0</v>
      </c>
      <c r="AI103" s="327">
        <v>0</v>
      </c>
    </row>
    <row r="104" spans="1:35" s="325" customFormat="1" ht="35.1" customHeight="1" outlineLevel="1" x14ac:dyDescent="0.25">
      <c r="A104" s="325" t="s">
        <v>353</v>
      </c>
      <c r="B104" s="326"/>
      <c r="C104" s="119" t="s">
        <v>544</v>
      </c>
      <c r="D104" s="552">
        <v>6.3949999999999996</v>
      </c>
      <c r="E104" s="550">
        <v>0</v>
      </c>
      <c r="F104" s="550">
        <v>0</v>
      </c>
      <c r="G104" s="552">
        <v>0</v>
      </c>
      <c r="H104" s="552">
        <v>0</v>
      </c>
      <c r="I104" s="552">
        <v>0</v>
      </c>
      <c r="J104" s="552">
        <v>0</v>
      </c>
      <c r="K104" s="552">
        <v>0</v>
      </c>
      <c r="L104" s="552">
        <v>0</v>
      </c>
      <c r="M104" s="552">
        <v>0</v>
      </c>
      <c r="N104" s="552">
        <v>0</v>
      </c>
      <c r="O104" s="552">
        <v>-0.48199999999999998</v>
      </c>
      <c r="P104" s="552">
        <v>-0.51</v>
      </c>
      <c r="Q104" s="552">
        <v>0</v>
      </c>
      <c r="R104" s="552">
        <v>0</v>
      </c>
      <c r="S104" s="549">
        <v>6.3949999999999996</v>
      </c>
      <c r="T104" s="550">
        <f t="shared" si="2"/>
        <v>0</v>
      </c>
      <c r="U104" s="116" t="str">
        <f t="shared" si="3"/>
        <v>&gt;100 %</v>
      </c>
      <c r="V104" s="327"/>
      <c r="W104" s="328"/>
      <c r="X104" s="326">
        <v>0</v>
      </c>
      <c r="Y104" s="327">
        <v>0</v>
      </c>
      <c r="Z104" s="327">
        <v>0</v>
      </c>
      <c r="AA104" s="329">
        <v>2015</v>
      </c>
      <c r="AB104" s="329">
        <v>2016</v>
      </c>
      <c r="AC104" s="327">
        <v>6.3949999999999996</v>
      </c>
      <c r="AD104" s="327">
        <v>0</v>
      </c>
      <c r="AE104" s="327">
        <v>0</v>
      </c>
      <c r="AF104" s="327">
        <v>0</v>
      </c>
      <c r="AG104" s="327">
        <v>0</v>
      </c>
      <c r="AH104" s="327">
        <v>0</v>
      </c>
      <c r="AI104" s="327">
        <v>0</v>
      </c>
    </row>
    <row r="105" spans="1:35" s="325" customFormat="1" ht="35.1" customHeight="1" outlineLevel="1" x14ac:dyDescent="0.25">
      <c r="A105" s="325" t="s">
        <v>353</v>
      </c>
      <c r="B105" s="326"/>
      <c r="C105" s="119" t="s">
        <v>547</v>
      </c>
      <c r="D105" s="552">
        <v>175.48911513593876</v>
      </c>
      <c r="E105" s="550">
        <v>0</v>
      </c>
      <c r="F105" s="550">
        <v>5.9899420000000001</v>
      </c>
      <c r="G105" s="552">
        <v>0</v>
      </c>
      <c r="H105" s="552">
        <v>0</v>
      </c>
      <c r="I105" s="552">
        <v>0</v>
      </c>
      <c r="J105" s="552">
        <v>0</v>
      </c>
      <c r="K105" s="552">
        <v>0</v>
      </c>
      <c r="L105" s="552">
        <v>5.9899420000000001</v>
      </c>
      <c r="M105" s="552">
        <v>0</v>
      </c>
      <c r="N105" s="552">
        <v>0</v>
      </c>
      <c r="O105" s="552">
        <v>7.5970000000000004</v>
      </c>
      <c r="P105" s="552">
        <v>2.0940000000000003</v>
      </c>
      <c r="Q105" s="552">
        <v>0</v>
      </c>
      <c r="R105" s="552">
        <v>0</v>
      </c>
      <c r="S105" s="549">
        <v>169.49917313593875</v>
      </c>
      <c r="T105" s="550">
        <f t="shared" si="2"/>
        <v>5.9899420000000001</v>
      </c>
      <c r="U105" s="116" t="str">
        <f t="shared" si="3"/>
        <v>&gt;100 %</v>
      </c>
      <c r="V105" s="327"/>
      <c r="W105" s="328"/>
      <c r="X105" s="326" t="s">
        <v>463</v>
      </c>
      <c r="Y105" s="327">
        <v>50</v>
      </c>
      <c r="Z105" s="327">
        <v>0</v>
      </c>
      <c r="AA105" s="329">
        <v>2015</v>
      </c>
      <c r="AB105" s="329">
        <v>2018</v>
      </c>
      <c r="AC105" s="327">
        <v>175.48911513593873</v>
      </c>
      <c r="AD105" s="327">
        <v>0</v>
      </c>
      <c r="AE105" s="327">
        <v>0</v>
      </c>
      <c r="AF105" s="327">
        <v>0</v>
      </c>
      <c r="AG105" s="327">
        <v>0</v>
      </c>
      <c r="AH105" s="327">
        <v>0</v>
      </c>
      <c r="AI105" s="327">
        <v>0</v>
      </c>
    </row>
    <row r="106" spans="1:35" s="325" customFormat="1" ht="35.1" customHeight="1" outlineLevel="1" x14ac:dyDescent="0.25">
      <c r="A106" s="325" t="s">
        <v>353</v>
      </c>
      <c r="B106" s="326"/>
      <c r="C106" s="119" t="s">
        <v>548</v>
      </c>
      <c r="D106" s="552">
        <v>93.819439999999986</v>
      </c>
      <c r="E106" s="550">
        <v>5.6639999999999997</v>
      </c>
      <c r="F106" s="550">
        <v>0</v>
      </c>
      <c r="G106" s="552">
        <v>0</v>
      </c>
      <c r="H106" s="552">
        <v>0</v>
      </c>
      <c r="I106" s="552">
        <v>0</v>
      </c>
      <c r="J106" s="552">
        <v>0</v>
      </c>
      <c r="K106" s="552">
        <v>0</v>
      </c>
      <c r="L106" s="552">
        <v>0</v>
      </c>
      <c r="M106" s="552">
        <v>5.6639999999999997</v>
      </c>
      <c r="N106" s="552">
        <v>0</v>
      </c>
      <c r="O106" s="552">
        <v>0</v>
      </c>
      <c r="P106" s="552">
        <v>0</v>
      </c>
      <c r="Q106" s="552">
        <v>0</v>
      </c>
      <c r="R106" s="552">
        <v>0</v>
      </c>
      <c r="S106" s="549">
        <v>93.819439999999986</v>
      </c>
      <c r="T106" s="550">
        <f t="shared" si="2"/>
        <v>-5.6639999999999997</v>
      </c>
      <c r="U106" s="116">
        <f t="shared" si="3"/>
        <v>0</v>
      </c>
      <c r="V106" s="327"/>
      <c r="W106" s="328"/>
      <c r="X106" s="326" t="s">
        <v>385</v>
      </c>
      <c r="Y106" s="327">
        <v>0</v>
      </c>
      <c r="Z106" s="327">
        <v>1.3</v>
      </c>
      <c r="AA106" s="329">
        <v>2014</v>
      </c>
      <c r="AB106" s="329">
        <v>2023</v>
      </c>
      <c r="AC106" s="327">
        <v>111.31119999999999</v>
      </c>
      <c r="AD106" s="327">
        <v>0</v>
      </c>
      <c r="AE106" s="327">
        <v>0</v>
      </c>
      <c r="AF106" s="327">
        <v>0</v>
      </c>
      <c r="AG106" s="327">
        <v>0</v>
      </c>
      <c r="AH106" s="327">
        <v>0</v>
      </c>
      <c r="AI106" s="327">
        <v>0</v>
      </c>
    </row>
    <row r="107" spans="1:35" s="325" customFormat="1" ht="35.1" customHeight="1" outlineLevel="1" x14ac:dyDescent="0.25">
      <c r="A107" s="325" t="s">
        <v>353</v>
      </c>
      <c r="B107" s="326"/>
      <c r="C107" s="119" t="s">
        <v>799</v>
      </c>
      <c r="D107" s="552">
        <v>2.8544218460330644</v>
      </c>
      <c r="E107" s="550">
        <v>0</v>
      </c>
      <c r="F107" s="550">
        <v>0.85494028</v>
      </c>
      <c r="G107" s="552">
        <v>0</v>
      </c>
      <c r="H107" s="552">
        <v>0</v>
      </c>
      <c r="I107" s="552">
        <v>0</v>
      </c>
      <c r="J107" s="552">
        <v>0</v>
      </c>
      <c r="K107" s="552">
        <v>0</v>
      </c>
      <c r="L107" s="552">
        <v>0</v>
      </c>
      <c r="M107" s="552">
        <v>0</v>
      </c>
      <c r="N107" s="552">
        <v>0.85494028</v>
      </c>
      <c r="O107" s="552">
        <v>1.06</v>
      </c>
      <c r="P107" s="552">
        <v>0</v>
      </c>
      <c r="Q107" s="552">
        <v>2.4220000000000002</v>
      </c>
      <c r="R107" s="552">
        <v>0</v>
      </c>
      <c r="S107" s="549">
        <v>1.9994815660330643</v>
      </c>
      <c r="T107" s="550">
        <f t="shared" si="2"/>
        <v>0.85494028</v>
      </c>
      <c r="U107" s="116" t="str">
        <f t="shared" si="3"/>
        <v>&gt;100 %</v>
      </c>
      <c r="V107" s="327"/>
      <c r="W107" s="328"/>
      <c r="X107" s="326" t="s">
        <v>463</v>
      </c>
      <c r="Y107" s="327">
        <v>0</v>
      </c>
      <c r="Z107" s="327">
        <v>0</v>
      </c>
      <c r="AA107" s="329">
        <v>2014</v>
      </c>
      <c r="AB107" s="329">
        <v>2015</v>
      </c>
      <c r="AC107" s="327">
        <v>3.1491427184080001</v>
      </c>
      <c r="AD107" s="327">
        <v>0</v>
      </c>
      <c r="AE107" s="327">
        <v>0</v>
      </c>
      <c r="AF107" s="327">
        <v>0</v>
      </c>
      <c r="AG107" s="327">
        <v>0</v>
      </c>
      <c r="AH107" s="327" t="s">
        <v>540</v>
      </c>
      <c r="AI107" s="327" t="s">
        <v>540</v>
      </c>
    </row>
    <row r="108" spans="1:35" s="325" customFormat="1" ht="35.1" customHeight="1" outlineLevel="1" x14ac:dyDescent="0.25">
      <c r="A108" s="325" t="s">
        <v>353</v>
      </c>
      <c r="B108" s="326"/>
      <c r="C108" s="119" t="s">
        <v>549</v>
      </c>
      <c r="D108" s="552">
        <v>5.1044874104352509</v>
      </c>
      <c r="E108" s="550">
        <v>0</v>
      </c>
      <c r="F108" s="550">
        <v>0</v>
      </c>
      <c r="G108" s="552">
        <v>0</v>
      </c>
      <c r="H108" s="552">
        <v>0</v>
      </c>
      <c r="I108" s="552">
        <v>0</v>
      </c>
      <c r="J108" s="552">
        <v>0</v>
      </c>
      <c r="K108" s="552">
        <v>0</v>
      </c>
      <c r="L108" s="552">
        <v>0</v>
      </c>
      <c r="M108" s="552">
        <v>0</v>
      </c>
      <c r="N108" s="552">
        <v>0</v>
      </c>
      <c r="O108" s="552">
        <v>3.9689999999999999</v>
      </c>
      <c r="P108" s="552">
        <v>0</v>
      </c>
      <c r="Q108" s="552">
        <v>3.9689999999999999</v>
      </c>
      <c r="R108" s="552">
        <v>0</v>
      </c>
      <c r="S108" s="549">
        <v>5.1044874104352509</v>
      </c>
      <c r="T108" s="550">
        <f t="shared" si="2"/>
        <v>0</v>
      </c>
      <c r="U108" s="116" t="str">
        <f t="shared" si="3"/>
        <v>&gt;100 %</v>
      </c>
      <c r="V108" s="327"/>
      <c r="W108" s="328"/>
      <c r="X108" s="326">
        <v>0</v>
      </c>
      <c r="Y108" s="327">
        <v>0</v>
      </c>
      <c r="Z108" s="327">
        <v>0</v>
      </c>
      <c r="AA108" s="329">
        <v>2014</v>
      </c>
      <c r="AB108" s="329">
        <v>2015</v>
      </c>
      <c r="AC108" s="327">
        <v>5.3616579111567368</v>
      </c>
      <c r="AD108" s="327">
        <v>0</v>
      </c>
      <c r="AE108" s="327">
        <v>0</v>
      </c>
      <c r="AF108" s="327">
        <v>0</v>
      </c>
      <c r="AG108" s="327">
        <v>0</v>
      </c>
      <c r="AH108" s="327" t="s">
        <v>910</v>
      </c>
      <c r="AI108" s="327" t="s">
        <v>910</v>
      </c>
    </row>
    <row r="109" spans="1:35" s="325" customFormat="1" ht="35.1" customHeight="1" outlineLevel="1" x14ac:dyDescent="0.25">
      <c r="A109" s="325" t="s">
        <v>353</v>
      </c>
      <c r="B109" s="326"/>
      <c r="C109" s="119" t="s">
        <v>550</v>
      </c>
      <c r="D109" s="552">
        <v>1.9116</v>
      </c>
      <c r="E109" s="550">
        <v>2.5000000000000001E-2</v>
      </c>
      <c r="F109" s="550">
        <v>0.20329</v>
      </c>
      <c r="G109" s="552">
        <v>0</v>
      </c>
      <c r="H109" s="552">
        <v>0</v>
      </c>
      <c r="I109" s="552">
        <v>2.5000000000000001E-2</v>
      </c>
      <c r="J109" s="552">
        <v>2.5000000000000001E-2</v>
      </c>
      <c r="K109" s="552">
        <v>0</v>
      </c>
      <c r="L109" s="552">
        <v>0.17829</v>
      </c>
      <c r="M109" s="552">
        <v>0</v>
      </c>
      <c r="N109" s="552">
        <v>0</v>
      </c>
      <c r="O109" s="552">
        <v>1.6659999999999999</v>
      </c>
      <c r="P109" s="552">
        <v>0</v>
      </c>
      <c r="Q109" s="552">
        <v>1.6659999999999999</v>
      </c>
      <c r="R109" s="552">
        <v>0</v>
      </c>
      <c r="S109" s="549">
        <v>1.70831</v>
      </c>
      <c r="T109" s="550">
        <f t="shared" si="2"/>
        <v>0.17829</v>
      </c>
      <c r="U109" s="116">
        <f t="shared" si="3"/>
        <v>8.1315999999999988</v>
      </c>
      <c r="V109" s="327"/>
      <c r="W109" s="328"/>
      <c r="X109" s="326" t="s">
        <v>463</v>
      </c>
      <c r="Y109" s="327">
        <v>0</v>
      </c>
      <c r="Z109" s="327">
        <v>0</v>
      </c>
      <c r="AA109" s="329">
        <v>2015</v>
      </c>
      <c r="AB109" s="329">
        <v>2015</v>
      </c>
      <c r="AC109" s="327">
        <v>1.9116</v>
      </c>
      <c r="AD109" s="327">
        <v>6.3</v>
      </c>
      <c r="AE109" s="327">
        <v>0</v>
      </c>
      <c r="AF109" s="327">
        <v>6.3</v>
      </c>
      <c r="AG109" s="327">
        <v>0</v>
      </c>
      <c r="AH109" s="327" t="s">
        <v>540</v>
      </c>
      <c r="AI109" s="327" t="s">
        <v>540</v>
      </c>
    </row>
    <row r="110" spans="1:35" s="325" customFormat="1" ht="35.1" customHeight="1" outlineLevel="1" x14ac:dyDescent="0.25">
      <c r="A110" s="325" t="s">
        <v>353</v>
      </c>
      <c r="B110" s="326"/>
      <c r="C110" s="119" t="s">
        <v>539</v>
      </c>
      <c r="D110" s="552">
        <v>0</v>
      </c>
      <c r="E110" s="550">
        <v>0</v>
      </c>
      <c r="F110" s="550">
        <v>0</v>
      </c>
      <c r="G110" s="552">
        <v>0</v>
      </c>
      <c r="H110" s="552">
        <v>0</v>
      </c>
      <c r="I110" s="552">
        <v>0</v>
      </c>
      <c r="J110" s="552">
        <v>0</v>
      </c>
      <c r="K110" s="552">
        <v>0</v>
      </c>
      <c r="L110" s="552">
        <v>0</v>
      </c>
      <c r="M110" s="552">
        <v>0</v>
      </c>
      <c r="N110" s="552">
        <v>0</v>
      </c>
      <c r="O110" s="552">
        <v>0</v>
      </c>
      <c r="P110" s="552">
        <v>0</v>
      </c>
      <c r="Q110" s="552">
        <v>15.5</v>
      </c>
      <c r="R110" s="552">
        <v>0</v>
      </c>
      <c r="S110" s="549" t="s">
        <v>760</v>
      </c>
      <c r="T110" s="550">
        <f t="shared" si="2"/>
        <v>0</v>
      </c>
      <c r="U110" s="116" t="str">
        <f t="shared" si="3"/>
        <v>&gt;100 %</v>
      </c>
      <c r="V110" s="327"/>
      <c r="W110" s="328"/>
      <c r="X110" s="326">
        <v>0</v>
      </c>
      <c r="Y110" s="327">
        <v>0</v>
      </c>
      <c r="Z110" s="327">
        <v>0</v>
      </c>
      <c r="AA110" s="329">
        <v>2013</v>
      </c>
      <c r="AB110" s="329">
        <v>2015</v>
      </c>
      <c r="AC110" s="327">
        <v>0</v>
      </c>
      <c r="AD110" s="327">
        <v>0</v>
      </c>
      <c r="AE110" s="327">
        <v>0</v>
      </c>
      <c r="AF110" s="327">
        <v>0</v>
      </c>
      <c r="AG110" s="327">
        <v>0</v>
      </c>
      <c r="AH110" s="327">
        <v>0</v>
      </c>
      <c r="AI110" s="327">
        <v>0</v>
      </c>
    </row>
    <row r="111" spans="1:35" s="325" customFormat="1" ht="35.1" customHeight="1" outlineLevel="1" x14ac:dyDescent="0.25">
      <c r="A111" s="325" t="s">
        <v>353</v>
      </c>
      <c r="B111" s="326"/>
      <c r="C111" s="119" t="s">
        <v>800</v>
      </c>
      <c r="D111" s="552">
        <v>280.18659859999997</v>
      </c>
      <c r="E111" s="550">
        <v>8.9149857899999994</v>
      </c>
      <c r="F111" s="550">
        <v>8.9149857899999994</v>
      </c>
      <c r="G111" s="552">
        <v>0</v>
      </c>
      <c r="H111" s="552">
        <v>0</v>
      </c>
      <c r="I111" s="552">
        <v>0</v>
      </c>
      <c r="J111" s="552">
        <v>2</v>
      </c>
      <c r="K111" s="552">
        <v>0</v>
      </c>
      <c r="L111" s="552">
        <v>1.41498579</v>
      </c>
      <c r="M111" s="552">
        <v>8.9149857899999994</v>
      </c>
      <c r="N111" s="552">
        <v>5.4999999999999991</v>
      </c>
      <c r="O111" s="552">
        <v>0</v>
      </c>
      <c r="P111" s="552">
        <v>0</v>
      </c>
      <c r="Q111" s="552">
        <v>0</v>
      </c>
      <c r="R111" s="552">
        <v>0</v>
      </c>
      <c r="S111" s="549">
        <v>271.27161280999997</v>
      </c>
      <c r="T111" s="550">
        <f t="shared" si="2"/>
        <v>0</v>
      </c>
      <c r="U111" s="116">
        <f t="shared" si="3"/>
        <v>1</v>
      </c>
      <c r="V111" s="327"/>
      <c r="W111" s="328"/>
      <c r="X111" s="326">
        <v>0</v>
      </c>
      <c r="Y111" s="327">
        <v>32</v>
      </c>
      <c r="Z111" s="327">
        <v>0</v>
      </c>
      <c r="AA111" s="329">
        <v>2014</v>
      </c>
      <c r="AB111" s="329">
        <v>2017</v>
      </c>
      <c r="AC111" s="327">
        <v>280.18659859999997</v>
      </c>
      <c r="AD111" s="327">
        <v>0</v>
      </c>
      <c r="AE111" s="327">
        <v>0</v>
      </c>
      <c r="AF111" s="327">
        <v>0</v>
      </c>
      <c r="AG111" s="327">
        <v>0</v>
      </c>
      <c r="AH111" s="327">
        <v>0</v>
      </c>
      <c r="AI111" s="327">
        <v>0</v>
      </c>
    </row>
    <row r="112" spans="1:35" s="325" customFormat="1" ht="35.1" customHeight="1" outlineLevel="1" x14ac:dyDescent="0.25">
      <c r="A112" s="325" t="s">
        <v>353</v>
      </c>
      <c r="B112" s="326"/>
      <c r="C112" s="119" t="s">
        <v>542</v>
      </c>
      <c r="D112" s="552">
        <v>152.82893712382989</v>
      </c>
      <c r="E112" s="550">
        <v>2.0730398700000001</v>
      </c>
      <c r="F112" s="550">
        <v>2.0730398700000001</v>
      </c>
      <c r="G112" s="552">
        <v>0</v>
      </c>
      <c r="H112" s="552">
        <v>0</v>
      </c>
      <c r="I112" s="552">
        <v>0</v>
      </c>
      <c r="J112" s="552">
        <v>0</v>
      </c>
      <c r="K112" s="552">
        <v>0</v>
      </c>
      <c r="L112" s="552">
        <v>0</v>
      </c>
      <c r="M112" s="552">
        <v>2.0730398700000001</v>
      </c>
      <c r="N112" s="552">
        <v>2.0730398700000001</v>
      </c>
      <c r="O112" s="552">
        <v>0</v>
      </c>
      <c r="P112" s="552">
        <v>0</v>
      </c>
      <c r="Q112" s="552">
        <v>0</v>
      </c>
      <c r="R112" s="552">
        <v>0</v>
      </c>
      <c r="S112" s="549">
        <v>150.75589725382989</v>
      </c>
      <c r="T112" s="550">
        <f t="shared" si="2"/>
        <v>0</v>
      </c>
      <c r="U112" s="116">
        <f t="shared" si="3"/>
        <v>1</v>
      </c>
      <c r="V112" s="327"/>
      <c r="W112" s="328"/>
      <c r="X112" s="326">
        <v>0</v>
      </c>
      <c r="Y112" s="327">
        <v>0</v>
      </c>
      <c r="Z112" s="327">
        <v>0</v>
      </c>
      <c r="AA112" s="329">
        <v>2015</v>
      </c>
      <c r="AB112" s="329">
        <v>2020</v>
      </c>
      <c r="AC112" s="327">
        <v>206.39602264765909</v>
      </c>
      <c r="AD112" s="327">
        <v>0</v>
      </c>
      <c r="AE112" s="327">
        <v>0</v>
      </c>
      <c r="AF112" s="327">
        <v>0</v>
      </c>
      <c r="AG112" s="327">
        <v>0</v>
      </c>
      <c r="AH112" s="327">
        <v>0</v>
      </c>
      <c r="AI112" s="327">
        <v>0</v>
      </c>
    </row>
    <row r="113" spans="1:35" s="325" customFormat="1" ht="35.1" customHeight="1" outlineLevel="1" x14ac:dyDescent="0.25">
      <c r="A113" s="325" t="s">
        <v>353</v>
      </c>
      <c r="B113" s="326"/>
      <c r="C113" s="119" t="s">
        <v>546</v>
      </c>
      <c r="D113" s="552">
        <v>68.285120000000006</v>
      </c>
      <c r="E113" s="550">
        <v>2.1426705499999996</v>
      </c>
      <c r="F113" s="550">
        <v>0.14267055000000006</v>
      </c>
      <c r="G113" s="552">
        <v>0</v>
      </c>
      <c r="H113" s="552">
        <v>0</v>
      </c>
      <c r="I113" s="552">
        <v>0</v>
      </c>
      <c r="J113" s="552">
        <v>0</v>
      </c>
      <c r="K113" s="552">
        <v>0</v>
      </c>
      <c r="L113" s="552">
        <v>0</v>
      </c>
      <c r="M113" s="552">
        <v>2.1426705499999996</v>
      </c>
      <c r="N113" s="552">
        <v>0.14267055000000006</v>
      </c>
      <c r="O113" s="552">
        <v>0</v>
      </c>
      <c r="P113" s="552">
        <v>0</v>
      </c>
      <c r="Q113" s="552">
        <v>0</v>
      </c>
      <c r="R113" s="552">
        <v>0</v>
      </c>
      <c r="S113" s="549">
        <v>68.142449450000001</v>
      </c>
      <c r="T113" s="550">
        <f t="shared" si="2"/>
        <v>-1.9999999999999996</v>
      </c>
      <c r="U113" s="116">
        <f t="shared" si="3"/>
        <v>6.6585388033638712E-2</v>
      </c>
      <c r="V113" s="327"/>
      <c r="W113" s="328"/>
      <c r="X113" s="326" t="s">
        <v>883</v>
      </c>
      <c r="Y113" s="327">
        <v>0</v>
      </c>
      <c r="Z113" s="327">
        <v>0</v>
      </c>
      <c r="AA113" s="329">
        <v>2014</v>
      </c>
      <c r="AB113" s="329">
        <v>2024</v>
      </c>
      <c r="AC113" s="327">
        <v>70.427999999999997</v>
      </c>
      <c r="AD113" s="327">
        <v>0</v>
      </c>
      <c r="AE113" s="327">
        <v>0</v>
      </c>
      <c r="AF113" s="327">
        <v>0</v>
      </c>
      <c r="AG113" s="327">
        <v>0</v>
      </c>
      <c r="AH113" s="327">
        <v>0</v>
      </c>
      <c r="AI113" s="327">
        <v>0</v>
      </c>
    </row>
    <row r="114" spans="1:35" s="325" customFormat="1" ht="35.1" customHeight="1" outlineLevel="1" x14ac:dyDescent="0.25">
      <c r="A114" s="325" t="s">
        <v>353</v>
      </c>
      <c r="B114" s="326"/>
      <c r="C114" s="119" t="s">
        <v>390</v>
      </c>
      <c r="D114" s="552">
        <v>0</v>
      </c>
      <c r="E114" s="550">
        <v>0</v>
      </c>
      <c r="F114" s="550">
        <v>0</v>
      </c>
      <c r="G114" s="552">
        <v>0</v>
      </c>
      <c r="H114" s="552">
        <v>0</v>
      </c>
      <c r="I114" s="552">
        <v>0</v>
      </c>
      <c r="J114" s="552">
        <v>0</v>
      </c>
      <c r="K114" s="552">
        <v>0</v>
      </c>
      <c r="L114" s="552">
        <v>0</v>
      </c>
      <c r="M114" s="552">
        <v>0</v>
      </c>
      <c r="N114" s="552">
        <v>0</v>
      </c>
      <c r="O114" s="552">
        <v>-6.5410000000000004</v>
      </c>
      <c r="P114" s="552">
        <v>-6.5430000000000001</v>
      </c>
      <c r="Q114" s="552">
        <v>0</v>
      </c>
      <c r="R114" s="552">
        <v>0</v>
      </c>
      <c r="S114" s="549" t="s">
        <v>760</v>
      </c>
      <c r="T114" s="550">
        <f t="shared" si="2"/>
        <v>0</v>
      </c>
      <c r="U114" s="116" t="str">
        <f t="shared" si="3"/>
        <v>&gt;100 %</v>
      </c>
      <c r="V114" s="327"/>
      <c r="W114" s="328"/>
      <c r="X114" s="326">
        <v>0</v>
      </c>
      <c r="Y114" s="327">
        <v>0</v>
      </c>
      <c r="Z114" s="327">
        <v>0</v>
      </c>
      <c r="AA114" s="329">
        <v>2014</v>
      </c>
      <c r="AB114" s="329">
        <v>2015</v>
      </c>
      <c r="AC114" s="327">
        <v>0</v>
      </c>
      <c r="AD114" s="327">
        <v>0</v>
      </c>
      <c r="AE114" s="327">
        <v>0</v>
      </c>
      <c r="AF114" s="327">
        <v>0</v>
      </c>
      <c r="AG114" s="327">
        <v>0</v>
      </c>
      <c r="AH114" s="327">
        <v>0</v>
      </c>
      <c r="AI114" s="327">
        <v>0</v>
      </c>
    </row>
    <row r="115" spans="1:35" s="325" customFormat="1" ht="35.1" customHeight="1" outlineLevel="1" x14ac:dyDescent="0.25">
      <c r="A115" s="325" t="s">
        <v>353</v>
      </c>
      <c r="B115" s="326"/>
      <c r="C115" s="119" t="s">
        <v>552</v>
      </c>
      <c r="D115" s="552">
        <v>66.674343957187233</v>
      </c>
      <c r="E115" s="550">
        <v>0.264594</v>
      </c>
      <c r="F115" s="550">
        <v>0</v>
      </c>
      <c r="G115" s="552">
        <v>0</v>
      </c>
      <c r="H115" s="552">
        <v>0</v>
      </c>
      <c r="I115" s="552">
        <v>0</v>
      </c>
      <c r="J115" s="552">
        <v>0</v>
      </c>
      <c r="K115" s="552">
        <v>0</v>
      </c>
      <c r="L115" s="552">
        <v>0</v>
      </c>
      <c r="M115" s="552">
        <v>0.264594</v>
      </c>
      <c r="N115" s="552">
        <v>0</v>
      </c>
      <c r="O115" s="552">
        <v>0</v>
      </c>
      <c r="P115" s="552">
        <v>0</v>
      </c>
      <c r="Q115" s="552">
        <v>0</v>
      </c>
      <c r="R115" s="552">
        <v>0</v>
      </c>
      <c r="S115" s="549">
        <v>66.674343957187233</v>
      </c>
      <c r="T115" s="550">
        <f t="shared" si="2"/>
        <v>-0.264594</v>
      </c>
      <c r="U115" s="116">
        <f t="shared" si="3"/>
        <v>0</v>
      </c>
      <c r="V115" s="327"/>
      <c r="W115" s="328"/>
      <c r="X115" s="326" t="s">
        <v>883</v>
      </c>
      <c r="Y115" s="327">
        <v>20</v>
      </c>
      <c r="Z115" s="327">
        <v>0</v>
      </c>
      <c r="AA115" s="329">
        <v>2015</v>
      </c>
      <c r="AB115" s="329">
        <v>2016</v>
      </c>
      <c r="AC115" s="327">
        <v>66.674343957187233</v>
      </c>
      <c r="AD115" s="327">
        <v>0</v>
      </c>
      <c r="AE115" s="327">
        <v>0</v>
      </c>
      <c r="AF115" s="327">
        <v>0</v>
      </c>
      <c r="AG115" s="327">
        <v>0</v>
      </c>
      <c r="AH115" s="327">
        <v>0</v>
      </c>
      <c r="AI115" s="327">
        <v>0</v>
      </c>
    </row>
    <row r="116" spans="1:35" s="325" customFormat="1" ht="35.1" customHeight="1" outlineLevel="1" x14ac:dyDescent="0.25">
      <c r="A116" s="325" t="s">
        <v>353</v>
      </c>
      <c r="B116" s="326"/>
      <c r="C116" s="119" t="s">
        <v>553</v>
      </c>
      <c r="D116" s="552">
        <v>2.3137709481332029</v>
      </c>
      <c r="E116" s="550">
        <v>0</v>
      </c>
      <c r="F116" s="550">
        <v>0</v>
      </c>
      <c r="G116" s="552">
        <v>0</v>
      </c>
      <c r="H116" s="552">
        <v>0</v>
      </c>
      <c r="I116" s="552">
        <v>0</v>
      </c>
      <c r="J116" s="552">
        <v>0</v>
      </c>
      <c r="K116" s="552">
        <v>0</v>
      </c>
      <c r="L116" s="552">
        <v>0</v>
      </c>
      <c r="M116" s="552">
        <v>0</v>
      </c>
      <c r="N116" s="552">
        <v>0</v>
      </c>
      <c r="O116" s="552">
        <v>0.75700000000000001</v>
      </c>
      <c r="P116" s="552">
        <v>0.75700000000000001</v>
      </c>
      <c r="Q116" s="552">
        <v>0.75700000000000001</v>
      </c>
      <c r="R116" s="552">
        <v>0.75700000000000001</v>
      </c>
      <c r="S116" s="549">
        <v>2.3137709481332029</v>
      </c>
      <c r="T116" s="550">
        <f t="shared" si="2"/>
        <v>0</v>
      </c>
      <c r="U116" s="116" t="str">
        <f t="shared" si="3"/>
        <v>&gt;100 %</v>
      </c>
      <c r="V116" s="327"/>
      <c r="W116" s="328"/>
      <c r="X116" s="326">
        <v>0</v>
      </c>
      <c r="Y116" s="327">
        <v>0</v>
      </c>
      <c r="Z116" s="327">
        <v>0</v>
      </c>
      <c r="AA116" s="329">
        <v>2015</v>
      </c>
      <c r="AB116" s="329">
        <v>2015</v>
      </c>
      <c r="AC116" s="327">
        <v>2.6434305131784157</v>
      </c>
      <c r="AD116" s="327">
        <v>0</v>
      </c>
      <c r="AE116" s="327">
        <v>0</v>
      </c>
      <c r="AF116" s="327">
        <v>0</v>
      </c>
      <c r="AG116" s="327">
        <v>0</v>
      </c>
      <c r="AH116" s="327" t="s">
        <v>483</v>
      </c>
      <c r="AI116" s="327" t="s">
        <v>483</v>
      </c>
    </row>
    <row r="117" spans="1:35" s="325" customFormat="1" ht="35.1" customHeight="1" outlineLevel="1" x14ac:dyDescent="0.25">
      <c r="A117" s="325" t="s">
        <v>353</v>
      </c>
      <c r="B117" s="326"/>
      <c r="C117" s="119" t="s">
        <v>554</v>
      </c>
      <c r="D117" s="552">
        <v>14.395999999999999</v>
      </c>
      <c r="E117" s="550">
        <v>4.6818200000000001</v>
      </c>
      <c r="F117" s="550">
        <v>0</v>
      </c>
      <c r="G117" s="552">
        <v>0</v>
      </c>
      <c r="H117" s="552">
        <v>0</v>
      </c>
      <c r="I117" s="552">
        <v>0</v>
      </c>
      <c r="J117" s="552">
        <v>0</v>
      </c>
      <c r="K117" s="552">
        <v>0</v>
      </c>
      <c r="L117" s="552">
        <v>0</v>
      </c>
      <c r="M117" s="552">
        <v>4.6818200000000001</v>
      </c>
      <c r="N117" s="552">
        <v>0</v>
      </c>
      <c r="O117" s="552">
        <v>0</v>
      </c>
      <c r="P117" s="552">
        <v>0</v>
      </c>
      <c r="Q117" s="552">
        <v>0</v>
      </c>
      <c r="R117" s="552">
        <v>0</v>
      </c>
      <c r="S117" s="549">
        <v>14.395999999999999</v>
      </c>
      <c r="T117" s="550">
        <f t="shared" si="2"/>
        <v>-4.6818200000000001</v>
      </c>
      <c r="U117" s="116">
        <f t="shared" si="3"/>
        <v>0</v>
      </c>
      <c r="V117" s="327"/>
      <c r="W117" s="328"/>
      <c r="X117" s="326" t="s">
        <v>883</v>
      </c>
      <c r="Y117" s="327">
        <v>0</v>
      </c>
      <c r="Z117" s="327">
        <v>0</v>
      </c>
      <c r="AA117" s="329">
        <v>2015</v>
      </c>
      <c r="AB117" s="329">
        <v>2015</v>
      </c>
      <c r="AC117" s="327">
        <v>14.395999999999999</v>
      </c>
      <c r="AD117" s="327">
        <v>0</v>
      </c>
      <c r="AE117" s="327">
        <v>0</v>
      </c>
      <c r="AF117" s="327">
        <v>0</v>
      </c>
      <c r="AG117" s="327">
        <v>0</v>
      </c>
      <c r="AH117" s="327" t="s">
        <v>483</v>
      </c>
      <c r="AI117" s="327" t="s">
        <v>483</v>
      </c>
    </row>
    <row r="118" spans="1:35" s="325" customFormat="1" ht="35.1" customHeight="1" outlineLevel="1" x14ac:dyDescent="0.25">
      <c r="A118" s="325" t="s">
        <v>353</v>
      </c>
      <c r="B118" s="326"/>
      <c r="C118" s="119" t="s">
        <v>555</v>
      </c>
      <c r="D118" s="552">
        <v>40.450000000000003</v>
      </c>
      <c r="E118" s="550">
        <v>0</v>
      </c>
      <c r="F118" s="550">
        <v>0</v>
      </c>
      <c r="G118" s="552">
        <v>0</v>
      </c>
      <c r="H118" s="552">
        <v>0</v>
      </c>
      <c r="I118" s="552">
        <v>0</v>
      </c>
      <c r="J118" s="552">
        <v>0</v>
      </c>
      <c r="K118" s="552">
        <v>0</v>
      </c>
      <c r="L118" s="552">
        <v>0</v>
      </c>
      <c r="M118" s="552">
        <v>0</v>
      </c>
      <c r="N118" s="552">
        <v>0</v>
      </c>
      <c r="O118" s="552">
        <v>9.3290000000000006</v>
      </c>
      <c r="P118" s="552">
        <v>1.1240000000000006</v>
      </c>
      <c r="Q118" s="552">
        <v>42</v>
      </c>
      <c r="R118" s="552">
        <v>42</v>
      </c>
      <c r="S118" s="549">
        <v>40.450000000000003</v>
      </c>
      <c r="T118" s="550">
        <f t="shared" si="2"/>
        <v>0</v>
      </c>
      <c r="U118" s="116" t="str">
        <f t="shared" si="3"/>
        <v>&gt;100 %</v>
      </c>
      <c r="V118" s="327"/>
      <c r="W118" s="328"/>
      <c r="X118" s="326">
        <v>0</v>
      </c>
      <c r="Y118" s="327">
        <v>12.6</v>
      </c>
      <c r="Z118" s="327">
        <v>0</v>
      </c>
      <c r="AA118" s="329">
        <v>2013</v>
      </c>
      <c r="AB118" s="329">
        <v>2015</v>
      </c>
      <c r="AC118" s="327">
        <v>67.631813888238199</v>
      </c>
      <c r="AD118" s="327">
        <v>12.6</v>
      </c>
      <c r="AE118" s="327">
        <v>0</v>
      </c>
      <c r="AF118" s="327">
        <v>12.6</v>
      </c>
      <c r="AG118" s="327">
        <v>0</v>
      </c>
      <c r="AH118" s="327" t="s">
        <v>540</v>
      </c>
      <c r="AI118" s="327" t="s">
        <v>540</v>
      </c>
    </row>
    <row r="119" spans="1:35" s="325" customFormat="1" ht="35.1" customHeight="1" outlineLevel="1" x14ac:dyDescent="0.25">
      <c r="A119" s="325" t="s">
        <v>353</v>
      </c>
      <c r="B119" s="326"/>
      <c r="C119" s="119" t="s">
        <v>556</v>
      </c>
      <c r="D119" s="552">
        <v>10.860297657754463</v>
      </c>
      <c r="E119" s="550">
        <v>0.32607111</v>
      </c>
      <c r="F119" s="550">
        <v>0.82226111000000002</v>
      </c>
      <c r="G119" s="552">
        <v>0</v>
      </c>
      <c r="H119" s="552">
        <v>0</v>
      </c>
      <c r="I119" s="552">
        <v>0.32607111</v>
      </c>
      <c r="J119" s="552">
        <v>0.32607111</v>
      </c>
      <c r="K119" s="552">
        <v>0</v>
      </c>
      <c r="L119" s="552">
        <v>0.49619000000000002</v>
      </c>
      <c r="M119" s="552">
        <v>0</v>
      </c>
      <c r="N119" s="552">
        <v>0</v>
      </c>
      <c r="O119" s="552">
        <v>1.0329999999999999</v>
      </c>
      <c r="P119" s="552">
        <v>0</v>
      </c>
      <c r="Q119" s="552">
        <v>1.0329999999999999</v>
      </c>
      <c r="R119" s="552">
        <v>1.0329999999999999</v>
      </c>
      <c r="S119" s="549">
        <v>10.038036547754464</v>
      </c>
      <c r="T119" s="550">
        <f t="shared" si="2"/>
        <v>0.49619000000000002</v>
      </c>
      <c r="U119" s="116">
        <f t="shared" si="3"/>
        <v>2.5217232829979941</v>
      </c>
      <c r="V119" s="327"/>
      <c r="W119" s="328"/>
      <c r="X119" s="326" t="s">
        <v>463</v>
      </c>
      <c r="Y119" s="327">
        <v>0</v>
      </c>
      <c r="Z119" s="327">
        <v>0</v>
      </c>
      <c r="AA119" s="329">
        <v>2015</v>
      </c>
      <c r="AB119" s="329">
        <v>2015</v>
      </c>
      <c r="AC119" s="327">
        <v>30.7188362577545</v>
      </c>
      <c r="AD119" s="327">
        <v>0</v>
      </c>
      <c r="AE119" s="327">
        <v>0</v>
      </c>
      <c r="AF119" s="327">
        <v>0</v>
      </c>
      <c r="AG119" s="327">
        <v>0</v>
      </c>
      <c r="AH119" s="327" t="s">
        <v>475</v>
      </c>
      <c r="AI119" s="327" t="s">
        <v>475</v>
      </c>
    </row>
    <row r="120" spans="1:35" s="325" customFormat="1" ht="35.1" customHeight="1" outlineLevel="1" x14ac:dyDescent="0.25">
      <c r="A120" s="325" t="s">
        <v>353</v>
      </c>
      <c r="B120" s="326"/>
      <c r="C120" s="119" t="s">
        <v>804</v>
      </c>
      <c r="D120" s="552">
        <v>1.6519999999999999</v>
      </c>
      <c r="E120" s="550">
        <v>0</v>
      </c>
      <c r="F120" s="550">
        <v>2.0525368400000001</v>
      </c>
      <c r="G120" s="552">
        <v>0</v>
      </c>
      <c r="H120" s="552">
        <v>0</v>
      </c>
      <c r="I120" s="552">
        <v>0</v>
      </c>
      <c r="J120" s="552">
        <v>0</v>
      </c>
      <c r="K120" s="552">
        <v>0</v>
      </c>
      <c r="L120" s="552">
        <v>2.0525368400000001</v>
      </c>
      <c r="M120" s="552">
        <v>0</v>
      </c>
      <c r="N120" s="552">
        <v>0</v>
      </c>
      <c r="O120" s="552">
        <v>1.3979999999999999</v>
      </c>
      <c r="P120" s="552">
        <v>0</v>
      </c>
      <c r="Q120" s="552">
        <v>1.3979999999999999</v>
      </c>
      <c r="R120" s="552">
        <v>0</v>
      </c>
      <c r="S120" s="549">
        <v>-0.40053684000000023</v>
      </c>
      <c r="T120" s="550">
        <f t="shared" si="2"/>
        <v>2.0525368400000001</v>
      </c>
      <c r="U120" s="116" t="str">
        <f t="shared" si="3"/>
        <v>&gt;100 %</v>
      </c>
      <c r="V120" s="327"/>
      <c r="W120" s="328"/>
      <c r="X120" s="326" t="s">
        <v>463</v>
      </c>
      <c r="Y120" s="327">
        <v>0</v>
      </c>
      <c r="Z120" s="327">
        <v>0</v>
      </c>
      <c r="AA120" s="329">
        <v>2015</v>
      </c>
      <c r="AB120" s="329">
        <v>2015</v>
      </c>
      <c r="AC120" s="327">
        <v>1.6519999999999999</v>
      </c>
      <c r="AD120" s="327">
        <v>0</v>
      </c>
      <c r="AE120" s="327">
        <v>0</v>
      </c>
      <c r="AF120" s="327">
        <v>0</v>
      </c>
      <c r="AG120" s="327">
        <v>0</v>
      </c>
      <c r="AH120" s="327" t="s">
        <v>540</v>
      </c>
      <c r="AI120" s="327" t="s">
        <v>540</v>
      </c>
    </row>
    <row r="121" spans="1:35" s="325" customFormat="1" ht="35.1" customHeight="1" outlineLevel="1" x14ac:dyDescent="0.25">
      <c r="A121" s="325" t="s">
        <v>353</v>
      </c>
      <c r="B121" s="326"/>
      <c r="C121" s="119" t="s">
        <v>392</v>
      </c>
      <c r="D121" s="552">
        <v>10.860297657754463</v>
      </c>
      <c r="E121" s="550">
        <v>0</v>
      </c>
      <c r="F121" s="550">
        <v>1.23872</v>
      </c>
      <c r="G121" s="552">
        <v>0</v>
      </c>
      <c r="H121" s="552">
        <v>0</v>
      </c>
      <c r="I121" s="552">
        <v>0</v>
      </c>
      <c r="J121" s="552">
        <v>0</v>
      </c>
      <c r="K121" s="552">
        <v>0</v>
      </c>
      <c r="L121" s="552">
        <v>1.23872</v>
      </c>
      <c r="M121" s="552">
        <v>0</v>
      </c>
      <c r="N121" s="552">
        <v>0</v>
      </c>
      <c r="O121" s="552">
        <v>8.9610000000000021</v>
      </c>
      <c r="P121" s="552">
        <v>4.4760000000000009</v>
      </c>
      <c r="Q121" s="552">
        <v>27.047000000000001</v>
      </c>
      <c r="R121" s="552">
        <v>27.047000000000001</v>
      </c>
      <c r="S121" s="549">
        <v>9.6215776577544627</v>
      </c>
      <c r="T121" s="550">
        <f t="shared" si="2"/>
        <v>1.23872</v>
      </c>
      <c r="U121" s="116" t="str">
        <f t="shared" si="3"/>
        <v>&gt;100 %</v>
      </c>
      <c r="V121" s="327"/>
      <c r="W121" s="328"/>
      <c r="X121" s="326" t="s">
        <v>463</v>
      </c>
      <c r="Y121" s="327">
        <v>12.6</v>
      </c>
      <c r="Z121" s="327">
        <v>0</v>
      </c>
      <c r="AA121" s="329">
        <v>2013</v>
      </c>
      <c r="AB121" s="329">
        <v>2015</v>
      </c>
      <c r="AC121" s="327">
        <v>32.216276742750857</v>
      </c>
      <c r="AD121" s="327">
        <v>12.6</v>
      </c>
      <c r="AE121" s="327">
        <v>0</v>
      </c>
      <c r="AF121" s="327">
        <v>12.6</v>
      </c>
      <c r="AG121" s="327">
        <v>0</v>
      </c>
      <c r="AH121" s="327" t="s">
        <v>540</v>
      </c>
      <c r="AI121" s="327" t="s">
        <v>540</v>
      </c>
    </row>
    <row r="122" spans="1:35" s="325" customFormat="1" ht="35.1" customHeight="1" outlineLevel="1" x14ac:dyDescent="0.25">
      <c r="A122" s="325" t="s">
        <v>356</v>
      </c>
      <c r="B122" s="326"/>
      <c r="C122" s="119" t="s">
        <v>911</v>
      </c>
      <c r="D122" s="552">
        <v>31.492999999999999</v>
      </c>
      <c r="E122" s="550">
        <v>26.939456514743398</v>
      </c>
      <c r="F122" s="550">
        <v>23.164000000000001</v>
      </c>
      <c r="G122" s="552">
        <v>3.7330000000000001</v>
      </c>
      <c r="H122" s="552">
        <v>3.5710000000000002</v>
      </c>
      <c r="I122" s="552">
        <v>0.155</v>
      </c>
      <c r="J122" s="552">
        <v>0.151</v>
      </c>
      <c r="K122" s="552">
        <v>11.122999999999999</v>
      </c>
      <c r="L122" s="552">
        <v>19.442</v>
      </c>
      <c r="M122" s="552">
        <v>11.928456514743399</v>
      </c>
      <c r="N122" s="552">
        <v>0</v>
      </c>
      <c r="O122" s="552">
        <v>5.8490000000000002</v>
      </c>
      <c r="P122" s="552">
        <v>4.2620000000000005</v>
      </c>
      <c r="Q122" s="552">
        <v>6.0155000000000003</v>
      </c>
      <c r="R122" s="552">
        <v>4.5265000000000004</v>
      </c>
      <c r="S122" s="549">
        <v>8.3289999999999971</v>
      </c>
      <c r="T122" s="550">
        <f t="shared" si="2"/>
        <v>-3.7754565147433965</v>
      </c>
      <c r="U122" s="116">
        <f t="shared" si="3"/>
        <v>0.85985402071206718</v>
      </c>
      <c r="V122" s="327"/>
      <c r="W122" s="328"/>
      <c r="X122" s="326" t="s">
        <v>883</v>
      </c>
      <c r="Y122" s="327">
        <v>32</v>
      </c>
      <c r="Z122" s="327">
        <v>0</v>
      </c>
      <c r="AA122" s="329">
        <v>2015</v>
      </c>
      <c r="AB122" s="329">
        <v>2015</v>
      </c>
      <c r="AC122" s="327">
        <v>28.1205</v>
      </c>
      <c r="AD122" s="327">
        <v>0</v>
      </c>
      <c r="AE122" s="327">
        <v>0</v>
      </c>
      <c r="AF122" s="327">
        <v>0</v>
      </c>
      <c r="AG122" s="327">
        <v>0</v>
      </c>
      <c r="AH122" s="327" t="s">
        <v>393</v>
      </c>
      <c r="AI122" s="327" t="s">
        <v>393</v>
      </c>
    </row>
    <row r="123" spans="1:35" s="325" customFormat="1" ht="35.1" customHeight="1" outlineLevel="1" x14ac:dyDescent="0.25">
      <c r="A123" s="325" t="s">
        <v>355</v>
      </c>
      <c r="B123" s="326"/>
      <c r="C123" s="119" t="s">
        <v>406</v>
      </c>
      <c r="D123" s="552">
        <v>0</v>
      </c>
      <c r="E123" s="550">
        <v>0</v>
      </c>
      <c r="F123" s="550">
        <v>1.17920848</v>
      </c>
      <c r="G123" s="552">
        <v>0</v>
      </c>
      <c r="H123" s="552">
        <v>0</v>
      </c>
      <c r="I123" s="552">
        <v>0</v>
      </c>
      <c r="J123" s="552">
        <v>7.0670209999999997E-2</v>
      </c>
      <c r="K123" s="552">
        <v>0</v>
      </c>
      <c r="L123" s="552">
        <v>1.8179749999999828E-2</v>
      </c>
      <c r="M123" s="552">
        <v>0</v>
      </c>
      <c r="N123" s="552">
        <v>1.0903585200000001</v>
      </c>
      <c r="O123" s="552">
        <v>1.5814099499999998</v>
      </c>
      <c r="P123" s="552">
        <v>2.1620300000000001E-3</v>
      </c>
      <c r="Q123" s="552">
        <v>0</v>
      </c>
      <c r="R123" s="552">
        <v>0</v>
      </c>
      <c r="S123" s="549" t="s">
        <v>760</v>
      </c>
      <c r="T123" s="550">
        <f t="shared" si="2"/>
        <v>1.17920848</v>
      </c>
      <c r="U123" s="116" t="str">
        <f t="shared" si="3"/>
        <v>&gt;100 %</v>
      </c>
      <c r="V123" s="327"/>
      <c r="W123" s="328"/>
      <c r="X123" s="326" t="s">
        <v>795</v>
      </c>
      <c r="Y123" s="327">
        <v>0</v>
      </c>
      <c r="Z123" s="327">
        <v>0</v>
      </c>
      <c r="AA123" s="329">
        <v>2018</v>
      </c>
      <c r="AB123" s="329">
        <v>2018</v>
      </c>
      <c r="AC123" s="327">
        <v>0</v>
      </c>
      <c r="AD123" s="327">
        <v>0</v>
      </c>
      <c r="AE123" s="327">
        <v>0</v>
      </c>
      <c r="AF123" s="327">
        <v>0</v>
      </c>
      <c r="AG123" s="327">
        <v>0</v>
      </c>
      <c r="AH123" s="327">
        <v>0</v>
      </c>
      <c r="AI123" s="327">
        <v>0</v>
      </c>
    </row>
    <row r="124" spans="1:35" s="325" customFormat="1" ht="35.1" customHeight="1" outlineLevel="1" x14ac:dyDescent="0.25">
      <c r="A124" s="325" t="s">
        <v>355</v>
      </c>
      <c r="B124" s="326"/>
      <c r="C124" s="119" t="s">
        <v>980</v>
      </c>
      <c r="D124" s="552">
        <v>5.6245875746562168</v>
      </c>
      <c r="E124" s="550">
        <v>3.2770637020599871</v>
      </c>
      <c r="F124" s="550">
        <v>0.55085180072040008</v>
      </c>
      <c r="G124" s="552">
        <v>0</v>
      </c>
      <c r="H124" s="552">
        <v>0</v>
      </c>
      <c r="I124" s="552">
        <v>0.19962532000000002</v>
      </c>
      <c r="J124" s="552">
        <v>0.33733712000000005</v>
      </c>
      <c r="K124" s="552">
        <v>1.72044</v>
      </c>
      <c r="L124" s="552">
        <v>0.21027804999999999</v>
      </c>
      <c r="M124" s="552">
        <v>1.3569983820599874</v>
      </c>
      <c r="N124" s="552">
        <v>3.2366307204E-3</v>
      </c>
      <c r="O124" s="552">
        <v>2.9649408500000001</v>
      </c>
      <c r="P124" s="552">
        <v>2.13455365</v>
      </c>
      <c r="Q124" s="552">
        <v>2.9649408500000001</v>
      </c>
      <c r="R124" s="552">
        <v>2.9649408500000001</v>
      </c>
      <c r="S124" s="549">
        <v>5.0737357739358169</v>
      </c>
      <c r="T124" s="550">
        <f t="shared" si="2"/>
        <v>-2.7262119013395871</v>
      </c>
      <c r="U124" s="116">
        <f t="shared" si="3"/>
        <v>0.16809310126444307</v>
      </c>
      <c r="V124" s="327"/>
      <c r="W124" s="328"/>
      <c r="X124" s="326" t="s">
        <v>883</v>
      </c>
      <c r="Y124" s="327">
        <v>0</v>
      </c>
      <c r="Z124" s="327">
        <v>0</v>
      </c>
      <c r="AA124" s="329">
        <v>2015</v>
      </c>
      <c r="AB124" s="329">
        <v>2016</v>
      </c>
      <c r="AC124" s="327">
        <v>5.6245875746562168</v>
      </c>
      <c r="AD124" s="327">
        <v>0</v>
      </c>
      <c r="AE124" s="327">
        <v>0</v>
      </c>
      <c r="AF124" s="327">
        <v>0</v>
      </c>
      <c r="AG124" s="327">
        <v>0</v>
      </c>
      <c r="AH124" s="327" t="s">
        <v>981</v>
      </c>
      <c r="AI124" s="327" t="s">
        <v>981</v>
      </c>
    </row>
    <row r="125" spans="1:35" s="325" customFormat="1" ht="35.1" customHeight="1" outlineLevel="1" x14ac:dyDescent="0.25">
      <c r="A125" s="325" t="s">
        <v>356</v>
      </c>
      <c r="B125" s="326"/>
      <c r="C125" s="119" t="s">
        <v>622</v>
      </c>
      <c r="D125" s="552">
        <v>0</v>
      </c>
      <c r="E125" s="550">
        <v>0</v>
      </c>
      <c r="F125" s="550">
        <v>7.8000000000000014E-2</v>
      </c>
      <c r="G125" s="552">
        <v>0</v>
      </c>
      <c r="H125" s="552">
        <v>0</v>
      </c>
      <c r="I125" s="552">
        <v>0</v>
      </c>
      <c r="J125" s="552">
        <v>0</v>
      </c>
      <c r="K125" s="552">
        <v>0</v>
      </c>
      <c r="L125" s="552">
        <v>7.2000000000000008E-2</v>
      </c>
      <c r="M125" s="552">
        <v>0</v>
      </c>
      <c r="N125" s="552">
        <v>6.0000000000000001E-3</v>
      </c>
      <c r="O125" s="552">
        <v>1.1619999999999999</v>
      </c>
      <c r="P125" s="552">
        <v>0</v>
      </c>
      <c r="Q125" s="552">
        <v>1.1619999999999999</v>
      </c>
      <c r="R125" s="552">
        <v>1.1619999999999999</v>
      </c>
      <c r="S125" s="549" t="s">
        <v>760</v>
      </c>
      <c r="T125" s="550">
        <f t="shared" si="2"/>
        <v>7.8000000000000014E-2</v>
      </c>
      <c r="U125" s="116" t="str">
        <f t="shared" si="3"/>
        <v>&gt;100 %</v>
      </c>
      <c r="V125" s="327"/>
      <c r="W125" s="328"/>
      <c r="X125" s="326" t="s">
        <v>463</v>
      </c>
      <c r="Y125" s="327">
        <v>0</v>
      </c>
      <c r="Z125" s="327">
        <v>0.20300000000000001</v>
      </c>
      <c r="AA125" s="329">
        <v>2015</v>
      </c>
      <c r="AB125" s="329">
        <v>2015</v>
      </c>
      <c r="AC125" s="327">
        <v>0</v>
      </c>
      <c r="AD125" s="327">
        <v>0</v>
      </c>
      <c r="AE125" s="327">
        <v>0</v>
      </c>
      <c r="AF125" s="327">
        <v>0</v>
      </c>
      <c r="AG125" s="327">
        <v>0.20300000000000001</v>
      </c>
      <c r="AH125" s="327">
        <v>0</v>
      </c>
      <c r="AI125" s="327">
        <v>0</v>
      </c>
    </row>
    <row r="126" spans="1:35" s="325" customFormat="1" ht="35.1" customHeight="1" outlineLevel="1" x14ac:dyDescent="0.25">
      <c r="A126" s="325" t="s">
        <v>356</v>
      </c>
      <c r="B126" s="326"/>
      <c r="C126" s="119" t="s">
        <v>982</v>
      </c>
      <c r="D126" s="552">
        <v>0</v>
      </c>
      <c r="E126" s="550">
        <v>0</v>
      </c>
      <c r="F126" s="550">
        <v>0</v>
      </c>
      <c r="G126" s="552">
        <v>0</v>
      </c>
      <c r="H126" s="552">
        <v>0</v>
      </c>
      <c r="I126" s="552">
        <v>0</v>
      </c>
      <c r="J126" s="552">
        <v>0</v>
      </c>
      <c r="K126" s="552">
        <v>0</v>
      </c>
      <c r="L126" s="552">
        <v>0</v>
      </c>
      <c r="M126" s="552">
        <v>0</v>
      </c>
      <c r="N126" s="552">
        <v>0</v>
      </c>
      <c r="O126" s="552">
        <v>0.42500000000000004</v>
      </c>
      <c r="P126" s="552">
        <v>0.42500000000000004</v>
      </c>
      <c r="Q126" s="552">
        <v>0.42500000000000004</v>
      </c>
      <c r="R126" s="552">
        <v>0.42500000000000004</v>
      </c>
      <c r="S126" s="549" t="s">
        <v>760</v>
      </c>
      <c r="T126" s="550">
        <f t="shared" si="2"/>
        <v>0</v>
      </c>
      <c r="U126" s="116" t="str">
        <f t="shared" si="3"/>
        <v>&gt;100 %</v>
      </c>
      <c r="V126" s="327"/>
      <c r="W126" s="328"/>
      <c r="X126" s="326">
        <v>0</v>
      </c>
      <c r="Y126" s="327">
        <v>0</v>
      </c>
      <c r="Z126" s="327">
        <v>0.28000000000000003</v>
      </c>
      <c r="AA126" s="329">
        <v>2015</v>
      </c>
      <c r="AB126" s="329">
        <v>2015</v>
      </c>
      <c r="AC126" s="327">
        <v>0</v>
      </c>
      <c r="AD126" s="327">
        <v>0</v>
      </c>
      <c r="AE126" s="327">
        <v>0</v>
      </c>
      <c r="AF126" s="327">
        <v>0</v>
      </c>
      <c r="AG126" s="327">
        <v>0.28000000000000003</v>
      </c>
      <c r="AH126" s="327">
        <v>0</v>
      </c>
      <c r="AI126" s="327">
        <v>0</v>
      </c>
    </row>
    <row r="127" spans="1:35" s="325" customFormat="1" ht="35.1" customHeight="1" outlineLevel="1" x14ac:dyDescent="0.25">
      <c r="A127" s="325" t="s">
        <v>356</v>
      </c>
      <c r="B127" s="326"/>
      <c r="C127" s="119" t="s">
        <v>983</v>
      </c>
      <c r="D127" s="552">
        <v>0</v>
      </c>
      <c r="E127" s="550">
        <v>0</v>
      </c>
      <c r="F127" s="550">
        <v>0</v>
      </c>
      <c r="G127" s="552">
        <v>0</v>
      </c>
      <c r="H127" s="552">
        <v>0</v>
      </c>
      <c r="I127" s="552">
        <v>0</v>
      </c>
      <c r="J127" s="552">
        <v>0</v>
      </c>
      <c r="K127" s="552">
        <v>0</v>
      </c>
      <c r="L127" s="552">
        <v>0</v>
      </c>
      <c r="M127" s="552">
        <v>0</v>
      </c>
      <c r="N127" s="552">
        <v>0</v>
      </c>
      <c r="O127" s="552">
        <v>1.377</v>
      </c>
      <c r="P127" s="552">
        <v>1.377</v>
      </c>
      <c r="Q127" s="552">
        <v>0</v>
      </c>
      <c r="R127" s="552">
        <v>0</v>
      </c>
      <c r="S127" s="549" t="s">
        <v>760</v>
      </c>
      <c r="T127" s="550">
        <f t="shared" si="2"/>
        <v>0</v>
      </c>
      <c r="U127" s="116" t="str">
        <f t="shared" si="3"/>
        <v>&gt;100 %</v>
      </c>
      <c r="V127" s="327"/>
      <c r="W127" s="328"/>
      <c r="X127" s="326">
        <v>0</v>
      </c>
      <c r="Y127" s="327">
        <v>0</v>
      </c>
      <c r="Z127" s="327">
        <v>0</v>
      </c>
      <c r="AA127" s="329">
        <v>2015</v>
      </c>
      <c r="AB127" s="329">
        <v>2015</v>
      </c>
      <c r="AC127" s="327">
        <v>0</v>
      </c>
      <c r="AD127" s="327">
        <v>0</v>
      </c>
      <c r="AE127" s="327">
        <v>0</v>
      </c>
      <c r="AF127" s="327">
        <v>0</v>
      </c>
      <c r="AG127" s="327">
        <v>0</v>
      </c>
      <c r="AH127" s="327">
        <v>0</v>
      </c>
      <c r="AI127" s="327">
        <v>0</v>
      </c>
    </row>
    <row r="128" spans="1:35" s="325" customFormat="1" ht="35.1" customHeight="1" outlineLevel="1" x14ac:dyDescent="0.25">
      <c r="A128" s="325" t="s">
        <v>353</v>
      </c>
      <c r="B128" s="326"/>
      <c r="C128" s="119" t="s">
        <v>624</v>
      </c>
      <c r="D128" s="552">
        <v>1.5992509475115764</v>
      </c>
      <c r="E128" s="550">
        <v>0</v>
      </c>
      <c r="F128" s="550">
        <v>0</v>
      </c>
      <c r="G128" s="552">
        <v>0</v>
      </c>
      <c r="H128" s="552">
        <v>0</v>
      </c>
      <c r="I128" s="552">
        <v>0</v>
      </c>
      <c r="J128" s="552">
        <v>0</v>
      </c>
      <c r="K128" s="552">
        <v>0</v>
      </c>
      <c r="L128" s="552">
        <v>0</v>
      </c>
      <c r="M128" s="552">
        <v>0</v>
      </c>
      <c r="N128" s="552">
        <v>0</v>
      </c>
      <c r="O128" s="552">
        <v>0</v>
      </c>
      <c r="P128" s="552">
        <v>0</v>
      </c>
      <c r="Q128" s="552">
        <v>0</v>
      </c>
      <c r="R128" s="552">
        <v>0</v>
      </c>
      <c r="S128" s="549">
        <v>1.5992509475115764</v>
      </c>
      <c r="T128" s="550">
        <f t="shared" si="2"/>
        <v>0</v>
      </c>
      <c r="U128" s="116" t="str">
        <f t="shared" si="3"/>
        <v>&gt;100 %</v>
      </c>
      <c r="V128" s="327"/>
      <c r="W128" s="328"/>
      <c r="X128" s="326">
        <v>0</v>
      </c>
      <c r="Y128" s="327">
        <v>0</v>
      </c>
      <c r="Z128" s="327">
        <v>0.3</v>
      </c>
      <c r="AA128" s="329">
        <v>2015</v>
      </c>
      <c r="AB128" s="329">
        <v>2016</v>
      </c>
      <c r="AC128" s="327">
        <v>1.5992509475115764</v>
      </c>
      <c r="AD128" s="327">
        <v>0</v>
      </c>
      <c r="AE128" s="327">
        <v>0</v>
      </c>
      <c r="AF128" s="327">
        <v>0</v>
      </c>
      <c r="AG128" s="327">
        <v>0</v>
      </c>
      <c r="AH128" s="327">
        <v>0</v>
      </c>
      <c r="AI128" s="327">
        <v>0</v>
      </c>
    </row>
    <row r="129" spans="1:35" s="325" customFormat="1" ht="35.1" customHeight="1" outlineLevel="1" x14ac:dyDescent="0.25">
      <c r="A129" s="325" t="s">
        <v>353</v>
      </c>
      <c r="B129" s="326"/>
      <c r="C129" s="119" t="s">
        <v>625</v>
      </c>
      <c r="D129" s="552">
        <v>13.195939999999998</v>
      </c>
      <c r="E129" s="550">
        <v>0.68</v>
      </c>
      <c r="F129" s="550">
        <v>0.315</v>
      </c>
      <c r="G129" s="552">
        <v>0</v>
      </c>
      <c r="H129" s="552">
        <v>0</v>
      </c>
      <c r="I129" s="552">
        <v>0</v>
      </c>
      <c r="J129" s="552">
        <v>0</v>
      </c>
      <c r="K129" s="552">
        <v>0</v>
      </c>
      <c r="L129" s="552">
        <v>0.315</v>
      </c>
      <c r="M129" s="552">
        <v>0.68</v>
      </c>
      <c r="N129" s="552">
        <v>0</v>
      </c>
      <c r="O129" s="552">
        <v>0</v>
      </c>
      <c r="P129" s="552">
        <v>0</v>
      </c>
      <c r="Q129" s="552">
        <v>0</v>
      </c>
      <c r="R129" s="552">
        <v>0</v>
      </c>
      <c r="S129" s="549">
        <v>12.880939999999999</v>
      </c>
      <c r="T129" s="550">
        <f t="shared" si="2"/>
        <v>-0.36500000000000005</v>
      </c>
      <c r="U129" s="116">
        <f t="shared" si="3"/>
        <v>0.46323529411764702</v>
      </c>
      <c r="V129" s="327"/>
      <c r="W129" s="328"/>
      <c r="X129" s="326" t="s">
        <v>883</v>
      </c>
      <c r="Y129" s="327">
        <v>0.4</v>
      </c>
      <c r="Z129" s="327">
        <v>9.0549999999999997</v>
      </c>
      <c r="AA129" s="329">
        <v>2014</v>
      </c>
      <c r="AB129" s="329">
        <v>2015</v>
      </c>
      <c r="AC129" s="327">
        <v>13.567414773601181</v>
      </c>
      <c r="AD129" s="327">
        <v>0</v>
      </c>
      <c r="AE129" s="327">
        <v>0</v>
      </c>
      <c r="AF129" s="327">
        <v>0</v>
      </c>
      <c r="AG129" s="327">
        <v>0</v>
      </c>
      <c r="AH129" s="327">
        <v>0</v>
      </c>
      <c r="AI129" s="327">
        <v>0</v>
      </c>
    </row>
    <row r="130" spans="1:35" s="325" customFormat="1" ht="35.1" customHeight="1" outlineLevel="1" x14ac:dyDescent="0.25">
      <c r="A130" s="325" t="s">
        <v>353</v>
      </c>
      <c r="B130" s="326"/>
      <c r="C130" s="119" t="s">
        <v>626</v>
      </c>
      <c r="D130" s="552">
        <v>6.5843999999999996</v>
      </c>
      <c r="E130" s="550">
        <v>0</v>
      </c>
      <c r="F130" s="550">
        <v>1.9822252100000002</v>
      </c>
      <c r="G130" s="552">
        <v>0</v>
      </c>
      <c r="H130" s="552">
        <v>0</v>
      </c>
      <c r="I130" s="552">
        <v>0</v>
      </c>
      <c r="J130" s="552">
        <v>0</v>
      </c>
      <c r="K130" s="552">
        <v>0</v>
      </c>
      <c r="L130" s="552">
        <v>1.9822252100000002</v>
      </c>
      <c r="M130" s="552">
        <v>0</v>
      </c>
      <c r="N130" s="552">
        <v>0</v>
      </c>
      <c r="O130" s="552">
        <v>3.31</v>
      </c>
      <c r="P130" s="552">
        <v>0.17600000000000016</v>
      </c>
      <c r="Q130" s="552">
        <v>4.9800000000000004</v>
      </c>
      <c r="R130" s="552">
        <v>4.9800000000000004</v>
      </c>
      <c r="S130" s="549">
        <v>4.6021747899999994</v>
      </c>
      <c r="T130" s="550">
        <f t="shared" si="2"/>
        <v>1.9822252100000002</v>
      </c>
      <c r="U130" s="116" t="str">
        <f t="shared" si="3"/>
        <v>&gt;100 %</v>
      </c>
      <c r="V130" s="327"/>
      <c r="W130" s="328"/>
      <c r="X130" s="326" t="s">
        <v>463</v>
      </c>
      <c r="Y130" s="327">
        <v>0.16</v>
      </c>
      <c r="Z130" s="327">
        <v>3.6</v>
      </c>
      <c r="AA130" s="329">
        <v>2015</v>
      </c>
      <c r="AB130" s="329">
        <v>2016</v>
      </c>
      <c r="AC130" s="327">
        <v>6.5843999999999996</v>
      </c>
      <c r="AD130" s="327">
        <v>0.4</v>
      </c>
      <c r="AE130" s="327">
        <v>3.07</v>
      </c>
      <c r="AF130" s="327">
        <v>0.4</v>
      </c>
      <c r="AG130" s="327">
        <v>3.069</v>
      </c>
      <c r="AH130" s="327" t="s">
        <v>575</v>
      </c>
      <c r="AI130" s="327" t="s">
        <v>575</v>
      </c>
    </row>
    <row r="131" spans="1:35" s="325" customFormat="1" ht="35.1" customHeight="1" outlineLevel="1" x14ac:dyDescent="0.25">
      <c r="A131" s="325" t="s">
        <v>353</v>
      </c>
      <c r="B131" s="326"/>
      <c r="C131" s="119" t="s">
        <v>627</v>
      </c>
      <c r="D131" s="552">
        <v>14.16</v>
      </c>
      <c r="E131" s="550">
        <v>1.77</v>
      </c>
      <c r="F131" s="550">
        <v>0</v>
      </c>
      <c r="G131" s="552">
        <v>0</v>
      </c>
      <c r="H131" s="552">
        <v>0</v>
      </c>
      <c r="I131" s="552">
        <v>0</v>
      </c>
      <c r="J131" s="552">
        <v>0</v>
      </c>
      <c r="K131" s="552">
        <v>0</v>
      </c>
      <c r="L131" s="552">
        <v>0</v>
      </c>
      <c r="M131" s="552">
        <v>1.77</v>
      </c>
      <c r="N131" s="552">
        <v>0</v>
      </c>
      <c r="O131" s="552">
        <v>5.0350000000000001</v>
      </c>
      <c r="P131" s="552">
        <v>4.6319999999999997</v>
      </c>
      <c r="Q131" s="552">
        <v>0</v>
      </c>
      <c r="R131" s="552">
        <v>0</v>
      </c>
      <c r="S131" s="549">
        <v>14.16</v>
      </c>
      <c r="T131" s="550">
        <f t="shared" si="2"/>
        <v>-1.77</v>
      </c>
      <c r="U131" s="116">
        <f t="shared" si="3"/>
        <v>0</v>
      </c>
      <c r="V131" s="327"/>
      <c r="W131" s="328"/>
      <c r="X131" s="326" t="s">
        <v>883</v>
      </c>
      <c r="Y131" s="327">
        <v>0.26</v>
      </c>
      <c r="Z131" s="327">
        <v>9.76</v>
      </c>
      <c r="AA131" s="329">
        <v>2015</v>
      </c>
      <c r="AB131" s="329">
        <v>2016</v>
      </c>
      <c r="AC131" s="327">
        <v>14.16</v>
      </c>
      <c r="AD131" s="327">
        <v>0</v>
      </c>
      <c r="AE131" s="327">
        <v>0</v>
      </c>
      <c r="AF131" s="327">
        <v>0</v>
      </c>
      <c r="AG131" s="327">
        <v>0</v>
      </c>
      <c r="AH131" s="327">
        <v>0</v>
      </c>
      <c r="AI131" s="327">
        <v>0</v>
      </c>
    </row>
    <row r="132" spans="1:35" s="325" customFormat="1" ht="35.1" customHeight="1" outlineLevel="1" x14ac:dyDescent="0.25">
      <c r="A132" s="325" t="s">
        <v>353</v>
      </c>
      <c r="B132" s="326"/>
      <c r="C132" s="119" t="s">
        <v>628</v>
      </c>
      <c r="D132" s="552">
        <v>6.3768223984607877</v>
      </c>
      <c r="E132" s="550">
        <v>0</v>
      </c>
      <c r="F132" s="550">
        <v>0</v>
      </c>
      <c r="G132" s="552">
        <v>0</v>
      </c>
      <c r="H132" s="552">
        <v>0</v>
      </c>
      <c r="I132" s="552">
        <v>0</v>
      </c>
      <c r="J132" s="552">
        <v>0</v>
      </c>
      <c r="K132" s="552">
        <v>0</v>
      </c>
      <c r="L132" s="552">
        <v>0</v>
      </c>
      <c r="M132" s="552">
        <v>0</v>
      </c>
      <c r="N132" s="552">
        <v>0</v>
      </c>
      <c r="O132" s="552">
        <v>3.7989999999999999</v>
      </c>
      <c r="P132" s="552">
        <v>3.7989999999999999</v>
      </c>
      <c r="Q132" s="552">
        <v>3.7989999999999999</v>
      </c>
      <c r="R132" s="552">
        <v>3.7989999999999999</v>
      </c>
      <c r="S132" s="549">
        <v>6.3768223984607877</v>
      </c>
      <c r="T132" s="550">
        <f t="shared" si="2"/>
        <v>0</v>
      </c>
      <c r="U132" s="116" t="str">
        <f t="shared" si="3"/>
        <v>&gt;100 %</v>
      </c>
      <c r="V132" s="327"/>
      <c r="W132" s="328"/>
      <c r="X132" s="326">
        <v>0</v>
      </c>
      <c r="Y132" s="327">
        <v>0.16</v>
      </c>
      <c r="Z132" s="327">
        <v>3</v>
      </c>
      <c r="AA132" s="329">
        <v>2015</v>
      </c>
      <c r="AB132" s="329">
        <v>2015</v>
      </c>
      <c r="AC132" s="327">
        <v>6.6641239336080016</v>
      </c>
      <c r="AD132" s="327">
        <v>0.1</v>
      </c>
      <c r="AE132" s="327">
        <v>2.4</v>
      </c>
      <c r="AF132" s="327">
        <v>0.1</v>
      </c>
      <c r="AG132" s="327">
        <v>2.5219999999999998</v>
      </c>
      <c r="AH132" s="327" t="s">
        <v>880</v>
      </c>
      <c r="AI132" s="327" t="s">
        <v>880</v>
      </c>
    </row>
    <row r="133" spans="1:35" s="325" customFormat="1" ht="35.1" customHeight="1" outlineLevel="1" x14ac:dyDescent="0.25">
      <c r="A133" s="325" t="s">
        <v>353</v>
      </c>
      <c r="B133" s="326"/>
      <c r="C133" s="119" t="s">
        <v>629</v>
      </c>
      <c r="D133" s="552">
        <v>0.10973999999999999</v>
      </c>
      <c r="E133" s="550">
        <v>0</v>
      </c>
      <c r="F133" s="550">
        <v>0</v>
      </c>
      <c r="G133" s="552">
        <v>0</v>
      </c>
      <c r="H133" s="552">
        <v>0</v>
      </c>
      <c r="I133" s="552">
        <v>0</v>
      </c>
      <c r="J133" s="552">
        <v>0</v>
      </c>
      <c r="K133" s="552">
        <v>0</v>
      </c>
      <c r="L133" s="552">
        <v>0</v>
      </c>
      <c r="M133" s="552">
        <v>0</v>
      </c>
      <c r="N133" s="552">
        <v>0</v>
      </c>
      <c r="O133" s="552">
        <v>9.2999999999999999E-2</v>
      </c>
      <c r="P133" s="552">
        <v>0</v>
      </c>
      <c r="Q133" s="552">
        <v>9.2999999999999999E-2</v>
      </c>
      <c r="R133" s="552">
        <v>0</v>
      </c>
      <c r="S133" s="549">
        <v>0.10973999999999999</v>
      </c>
      <c r="T133" s="550">
        <f t="shared" si="2"/>
        <v>0</v>
      </c>
      <c r="U133" s="116" t="str">
        <f t="shared" si="3"/>
        <v>&gt;100 %</v>
      </c>
      <c r="V133" s="327"/>
      <c r="W133" s="328"/>
      <c r="X133" s="326">
        <v>0</v>
      </c>
      <c r="Y133" s="327">
        <v>0</v>
      </c>
      <c r="Z133" s="327">
        <v>0</v>
      </c>
      <c r="AA133" s="329">
        <v>2015</v>
      </c>
      <c r="AB133" s="329">
        <v>2015</v>
      </c>
      <c r="AC133" s="327">
        <v>0.10973999999999999</v>
      </c>
      <c r="AD133" s="327">
        <v>0.04</v>
      </c>
      <c r="AE133" s="327">
        <v>0</v>
      </c>
      <c r="AF133" s="327">
        <v>0.04</v>
      </c>
      <c r="AG133" s="327">
        <v>0</v>
      </c>
      <c r="AH133" s="327">
        <v>0</v>
      </c>
      <c r="AI133" s="327">
        <v>0</v>
      </c>
    </row>
    <row r="134" spans="1:35" s="325" customFormat="1" ht="35.1" customHeight="1" outlineLevel="1" x14ac:dyDescent="0.25">
      <c r="A134" s="325" t="s">
        <v>353</v>
      </c>
      <c r="B134" s="326"/>
      <c r="C134" s="119" t="s">
        <v>623</v>
      </c>
      <c r="D134" s="552">
        <v>0</v>
      </c>
      <c r="E134" s="550">
        <v>0</v>
      </c>
      <c r="F134" s="550">
        <v>0</v>
      </c>
      <c r="G134" s="552">
        <v>0</v>
      </c>
      <c r="H134" s="552">
        <v>0</v>
      </c>
      <c r="I134" s="552">
        <v>0</v>
      </c>
      <c r="J134" s="552">
        <v>0</v>
      </c>
      <c r="K134" s="552">
        <v>0</v>
      </c>
      <c r="L134" s="552">
        <v>0</v>
      </c>
      <c r="M134" s="552">
        <v>0</v>
      </c>
      <c r="N134" s="552">
        <v>0</v>
      </c>
      <c r="O134" s="552">
        <v>0</v>
      </c>
      <c r="P134" s="552">
        <v>0</v>
      </c>
      <c r="Q134" s="552">
        <v>1.9510000000000001</v>
      </c>
      <c r="R134" s="552">
        <v>0</v>
      </c>
      <c r="S134" s="549" t="s">
        <v>760</v>
      </c>
      <c r="T134" s="550">
        <f t="shared" si="2"/>
        <v>0</v>
      </c>
      <c r="U134" s="116" t="str">
        <f t="shared" si="3"/>
        <v>&gt;100 %</v>
      </c>
      <c r="V134" s="327"/>
      <c r="W134" s="328"/>
      <c r="X134" s="326">
        <v>0</v>
      </c>
      <c r="Y134" s="327">
        <v>0</v>
      </c>
      <c r="Z134" s="327">
        <v>0</v>
      </c>
      <c r="AA134" s="329">
        <v>2014</v>
      </c>
      <c r="AB134" s="329">
        <v>2015</v>
      </c>
      <c r="AC134" s="327">
        <v>0</v>
      </c>
      <c r="AD134" s="327">
        <v>0</v>
      </c>
      <c r="AE134" s="327">
        <v>0</v>
      </c>
      <c r="AF134" s="327">
        <v>0</v>
      </c>
      <c r="AG134" s="327">
        <v>0</v>
      </c>
      <c r="AH134" s="327">
        <v>0</v>
      </c>
      <c r="AI134" s="327">
        <v>0</v>
      </c>
    </row>
    <row r="135" spans="1:35" s="325" customFormat="1" ht="35.1" customHeight="1" outlineLevel="1" x14ac:dyDescent="0.25">
      <c r="A135" s="325" t="s">
        <v>353</v>
      </c>
      <c r="B135" s="326"/>
      <c r="C135" s="119" t="s">
        <v>602</v>
      </c>
      <c r="D135" s="552">
        <v>6.479379999999999</v>
      </c>
      <c r="E135" s="550">
        <v>4.9979999999999997E-2</v>
      </c>
      <c r="F135" s="550">
        <v>0.65558399999999994</v>
      </c>
      <c r="G135" s="552">
        <v>0</v>
      </c>
      <c r="H135" s="552">
        <v>0</v>
      </c>
      <c r="I135" s="552">
        <v>4.9979999999999997E-2</v>
      </c>
      <c r="J135" s="552">
        <v>4.9979999999999997E-2</v>
      </c>
      <c r="K135" s="552">
        <v>0</v>
      </c>
      <c r="L135" s="552">
        <v>0.65558399999999994</v>
      </c>
      <c r="M135" s="552">
        <v>0</v>
      </c>
      <c r="N135" s="552">
        <v>-4.9979999999999997E-2</v>
      </c>
      <c r="O135" s="552">
        <v>5.4909999999999997</v>
      </c>
      <c r="P135" s="552">
        <v>0</v>
      </c>
      <c r="Q135" s="552">
        <v>5.4909999999999997</v>
      </c>
      <c r="R135" s="552">
        <v>0</v>
      </c>
      <c r="S135" s="549">
        <v>5.8237959999999989</v>
      </c>
      <c r="T135" s="550">
        <f t="shared" si="2"/>
        <v>0.60560399999999992</v>
      </c>
      <c r="U135" s="116">
        <f t="shared" si="3"/>
        <v>13.116926770708282</v>
      </c>
      <c r="V135" s="327"/>
      <c r="W135" s="328"/>
      <c r="X135" s="326" t="s">
        <v>463</v>
      </c>
      <c r="Y135" s="327">
        <v>0</v>
      </c>
      <c r="Z135" s="327">
        <v>0</v>
      </c>
      <c r="AA135" s="329">
        <v>2015</v>
      </c>
      <c r="AB135" s="329">
        <v>2015</v>
      </c>
      <c r="AC135" s="327">
        <v>6.479379999999999</v>
      </c>
      <c r="AD135" s="327">
        <v>0</v>
      </c>
      <c r="AE135" s="327">
        <v>13.75</v>
      </c>
      <c r="AF135" s="327">
        <v>0</v>
      </c>
      <c r="AG135" s="327">
        <v>13.75</v>
      </c>
      <c r="AH135" s="327">
        <v>0</v>
      </c>
      <c r="AI135" s="327">
        <v>0</v>
      </c>
    </row>
    <row r="136" spans="1:35" s="325" customFormat="1" ht="35.1" customHeight="1" outlineLevel="1" x14ac:dyDescent="0.25">
      <c r="A136" s="325" t="s">
        <v>353</v>
      </c>
      <c r="B136" s="326"/>
      <c r="C136" s="119" t="s">
        <v>630</v>
      </c>
      <c r="D136" s="552">
        <v>5.5660599999999993</v>
      </c>
      <c r="E136" s="550">
        <v>1.3980539599999999</v>
      </c>
      <c r="F136" s="550">
        <v>1.5690481699999999</v>
      </c>
      <c r="G136" s="552">
        <v>0</v>
      </c>
      <c r="H136" s="552">
        <v>0</v>
      </c>
      <c r="I136" s="552">
        <v>1.3980539599999999</v>
      </c>
      <c r="J136" s="552">
        <v>1.3980539599999999</v>
      </c>
      <c r="K136" s="552">
        <v>0</v>
      </c>
      <c r="L136" s="552">
        <v>0.17099420999999992</v>
      </c>
      <c r="M136" s="552">
        <v>0</v>
      </c>
      <c r="N136" s="552">
        <v>0</v>
      </c>
      <c r="O136" s="552">
        <v>3.5169999999999999</v>
      </c>
      <c r="P136" s="552">
        <v>0</v>
      </c>
      <c r="Q136" s="552">
        <v>4.1580000000000004</v>
      </c>
      <c r="R136" s="552">
        <v>0</v>
      </c>
      <c r="S136" s="549">
        <v>3.9970118299999995</v>
      </c>
      <c r="T136" s="550">
        <f t="shared" si="2"/>
        <v>0.17099420999999992</v>
      </c>
      <c r="U136" s="116">
        <f t="shared" si="3"/>
        <v>1.1223087340634548</v>
      </c>
      <c r="V136" s="327"/>
      <c r="W136" s="328"/>
      <c r="X136" s="326" t="s">
        <v>463</v>
      </c>
      <c r="Y136" s="327">
        <v>0.25</v>
      </c>
      <c r="Z136" s="327">
        <v>3.6</v>
      </c>
      <c r="AA136" s="329">
        <v>2015</v>
      </c>
      <c r="AB136" s="329">
        <v>2016</v>
      </c>
      <c r="AC136" s="327">
        <v>5.5660599999999993</v>
      </c>
      <c r="AD136" s="327">
        <v>0</v>
      </c>
      <c r="AE136" s="327">
        <v>3.4279999999999999</v>
      </c>
      <c r="AF136" s="327">
        <v>0</v>
      </c>
      <c r="AG136" s="327">
        <v>3.4279999999999999</v>
      </c>
      <c r="AH136" s="327">
        <v>0</v>
      </c>
      <c r="AI136" s="327">
        <v>0</v>
      </c>
    </row>
    <row r="137" spans="1:35" s="325" customFormat="1" ht="35.1" customHeight="1" outlineLevel="1" x14ac:dyDescent="0.25">
      <c r="A137" s="325" t="s">
        <v>355</v>
      </c>
      <c r="B137" s="326"/>
      <c r="C137" s="119" t="s">
        <v>633</v>
      </c>
      <c r="D137" s="552">
        <v>55.202916832274944</v>
      </c>
      <c r="E137" s="550">
        <v>8.0753641152299558</v>
      </c>
      <c r="F137" s="550">
        <v>5.4478696599999994</v>
      </c>
      <c r="G137" s="552">
        <v>0</v>
      </c>
      <c r="H137" s="552">
        <v>0</v>
      </c>
      <c r="I137" s="552">
        <v>0</v>
      </c>
      <c r="J137" s="552">
        <v>0.60726857999999995</v>
      </c>
      <c r="K137" s="552">
        <v>3.5127917834912541</v>
      </c>
      <c r="L137" s="552">
        <v>0.40928265999999996</v>
      </c>
      <c r="M137" s="552">
        <v>4.5625723317387017</v>
      </c>
      <c r="N137" s="552">
        <v>4.4313184199999993</v>
      </c>
      <c r="O137" s="552">
        <v>14.62373058</v>
      </c>
      <c r="P137" s="552">
        <v>13.092075149999999</v>
      </c>
      <c r="Q137" s="552">
        <v>8.0158440500000001</v>
      </c>
      <c r="R137" s="552">
        <v>8.0158440500000001</v>
      </c>
      <c r="S137" s="549">
        <v>49.755047172274942</v>
      </c>
      <c r="T137" s="550">
        <f t="shared" si="2"/>
        <v>-2.6274944552299564</v>
      </c>
      <c r="U137" s="116">
        <f t="shared" si="3"/>
        <v>0.67462836130515025</v>
      </c>
      <c r="V137" s="327"/>
      <c r="W137" s="328"/>
      <c r="X137" s="326" t="s">
        <v>883</v>
      </c>
      <c r="Y137" s="327">
        <v>1.44</v>
      </c>
      <c r="Z137" s="327">
        <v>19.899999999999999</v>
      </c>
      <c r="AA137" s="329">
        <v>2015</v>
      </c>
      <c r="AB137" s="329">
        <v>2016</v>
      </c>
      <c r="AC137" s="327">
        <v>56.830136832274945</v>
      </c>
      <c r="AD137" s="327">
        <v>0.7</v>
      </c>
      <c r="AE137" s="327">
        <v>9.1999999999999993</v>
      </c>
      <c r="AF137" s="327">
        <v>0.26</v>
      </c>
      <c r="AG137" s="327">
        <v>3.29</v>
      </c>
      <c r="AH137" s="327" t="s">
        <v>788</v>
      </c>
      <c r="AI137" s="327" t="s">
        <v>788</v>
      </c>
    </row>
    <row r="138" spans="1:35" s="325" customFormat="1" ht="35.1" customHeight="1" outlineLevel="1" x14ac:dyDescent="0.25">
      <c r="A138" s="325" t="s">
        <v>355</v>
      </c>
      <c r="B138" s="326"/>
      <c r="C138" s="119" t="s">
        <v>634</v>
      </c>
      <c r="D138" s="552">
        <v>16.838705993722126</v>
      </c>
      <c r="E138" s="550">
        <v>0</v>
      </c>
      <c r="F138" s="550">
        <v>0</v>
      </c>
      <c r="G138" s="552">
        <v>0</v>
      </c>
      <c r="H138" s="552">
        <v>0</v>
      </c>
      <c r="I138" s="552">
        <v>0</v>
      </c>
      <c r="J138" s="552">
        <v>0</v>
      </c>
      <c r="K138" s="552">
        <v>0</v>
      </c>
      <c r="L138" s="552">
        <v>0</v>
      </c>
      <c r="M138" s="552">
        <v>0</v>
      </c>
      <c r="N138" s="552">
        <v>0</v>
      </c>
      <c r="O138" s="552">
        <v>0.44221399</v>
      </c>
      <c r="P138" s="552">
        <v>0</v>
      </c>
      <c r="Q138" s="552">
        <v>0</v>
      </c>
      <c r="R138" s="552">
        <v>0</v>
      </c>
      <c r="S138" s="549">
        <v>16.838705993722126</v>
      </c>
      <c r="T138" s="550">
        <f t="shared" si="2"/>
        <v>0</v>
      </c>
      <c r="U138" s="116" t="str">
        <f t="shared" si="3"/>
        <v>&gt;100 %</v>
      </c>
      <c r="V138" s="327"/>
      <c r="W138" s="328"/>
      <c r="X138" s="326">
        <v>0</v>
      </c>
      <c r="Y138" s="327">
        <v>0</v>
      </c>
      <c r="Z138" s="327">
        <v>12.05</v>
      </c>
      <c r="AA138" s="329">
        <v>2016</v>
      </c>
      <c r="AB138" s="329">
        <v>2016</v>
      </c>
      <c r="AC138" s="327">
        <v>16.838705993722126</v>
      </c>
      <c r="AD138" s="327">
        <v>0</v>
      </c>
      <c r="AE138" s="327">
        <v>0</v>
      </c>
      <c r="AF138" s="327">
        <v>0</v>
      </c>
      <c r="AG138" s="327">
        <v>0</v>
      </c>
      <c r="AH138" s="327">
        <v>0</v>
      </c>
      <c r="AI138" s="327">
        <v>0</v>
      </c>
    </row>
    <row r="139" spans="1:35" s="325" customFormat="1" ht="35.1" customHeight="1" outlineLevel="1" x14ac:dyDescent="0.25">
      <c r="A139" s="325" t="s">
        <v>355</v>
      </c>
      <c r="B139" s="326"/>
      <c r="C139" s="119" t="s">
        <v>984</v>
      </c>
      <c r="D139" s="552">
        <v>0</v>
      </c>
      <c r="E139" s="550">
        <v>0</v>
      </c>
      <c r="F139" s="550">
        <v>8.8500000000000002E-3</v>
      </c>
      <c r="G139" s="552">
        <v>0</v>
      </c>
      <c r="H139" s="552">
        <v>0</v>
      </c>
      <c r="I139" s="552">
        <v>0</v>
      </c>
      <c r="J139" s="552">
        <v>0</v>
      </c>
      <c r="K139" s="552">
        <v>0</v>
      </c>
      <c r="L139" s="552">
        <v>0</v>
      </c>
      <c r="M139" s="552">
        <v>0</v>
      </c>
      <c r="N139" s="552">
        <v>8.8500000000000002E-3</v>
      </c>
      <c r="O139" s="552">
        <v>8.8500000000000002E-3</v>
      </c>
      <c r="P139" s="552">
        <v>8.8500000000000002E-3</v>
      </c>
      <c r="Q139" s="552">
        <v>0</v>
      </c>
      <c r="R139" s="552">
        <v>0</v>
      </c>
      <c r="S139" s="549" t="s">
        <v>760</v>
      </c>
      <c r="T139" s="550">
        <f t="shared" si="2"/>
        <v>8.8500000000000002E-3</v>
      </c>
      <c r="U139" s="116" t="str">
        <f t="shared" si="3"/>
        <v>&gt;100 %</v>
      </c>
      <c r="V139" s="327"/>
      <c r="W139" s="328"/>
      <c r="X139" s="326" t="s">
        <v>463</v>
      </c>
      <c r="Y139" s="327">
        <v>0</v>
      </c>
      <c r="Z139" s="327">
        <v>0</v>
      </c>
      <c r="AA139" s="329">
        <v>2015</v>
      </c>
      <c r="AB139" s="329">
        <v>2016</v>
      </c>
      <c r="AC139" s="327">
        <v>0</v>
      </c>
      <c r="AD139" s="327">
        <v>0</v>
      </c>
      <c r="AE139" s="327">
        <v>0</v>
      </c>
      <c r="AF139" s="327">
        <v>0</v>
      </c>
      <c r="AG139" s="327">
        <v>0</v>
      </c>
      <c r="AH139" s="327">
        <v>0</v>
      </c>
      <c r="AI139" s="327">
        <v>0</v>
      </c>
    </row>
    <row r="140" spans="1:35" s="325" customFormat="1" ht="35.1" customHeight="1" outlineLevel="1" x14ac:dyDescent="0.25">
      <c r="A140" s="325" t="s">
        <v>356</v>
      </c>
      <c r="B140" s="326"/>
      <c r="C140" s="119" t="s">
        <v>789</v>
      </c>
      <c r="D140" s="552">
        <v>0</v>
      </c>
      <c r="E140" s="550">
        <v>0</v>
      </c>
      <c r="F140" s="550">
        <v>6.2E-2</v>
      </c>
      <c r="G140" s="552">
        <v>0</v>
      </c>
      <c r="H140" s="552">
        <v>0</v>
      </c>
      <c r="I140" s="552">
        <v>0</v>
      </c>
      <c r="J140" s="552">
        <v>4.0000000000000001E-3</v>
      </c>
      <c r="K140" s="552">
        <v>0</v>
      </c>
      <c r="L140" s="552">
        <v>5.8000000000000003E-2</v>
      </c>
      <c r="M140" s="552">
        <v>0</v>
      </c>
      <c r="N140" s="552">
        <v>0</v>
      </c>
      <c r="O140" s="552">
        <v>0.21199999999999999</v>
      </c>
      <c r="P140" s="552">
        <v>8.0000000000000002E-3</v>
      </c>
      <c r="Q140" s="552">
        <v>0</v>
      </c>
      <c r="R140" s="552">
        <v>0</v>
      </c>
      <c r="S140" s="549" t="s">
        <v>760</v>
      </c>
      <c r="T140" s="550">
        <f t="shared" si="2"/>
        <v>6.2E-2</v>
      </c>
      <c r="U140" s="116" t="str">
        <f t="shared" si="3"/>
        <v>&gt;100 %</v>
      </c>
      <c r="V140" s="327"/>
      <c r="W140" s="328"/>
      <c r="X140" s="326" t="s">
        <v>463</v>
      </c>
      <c r="Y140" s="327">
        <v>0</v>
      </c>
      <c r="Z140" s="327">
        <v>0</v>
      </c>
      <c r="AA140" s="329">
        <v>2015</v>
      </c>
      <c r="AB140" s="329">
        <v>2015</v>
      </c>
      <c r="AC140" s="327">
        <v>0</v>
      </c>
      <c r="AD140" s="327">
        <v>0</v>
      </c>
      <c r="AE140" s="327">
        <v>0</v>
      </c>
      <c r="AF140" s="327">
        <v>0</v>
      </c>
      <c r="AG140" s="327">
        <v>0</v>
      </c>
      <c r="AH140" s="327">
        <v>0</v>
      </c>
      <c r="AI140" s="327">
        <v>0</v>
      </c>
    </row>
    <row r="141" spans="1:35" s="325" customFormat="1" ht="35.1" customHeight="1" outlineLevel="1" x14ac:dyDescent="0.25">
      <c r="A141" s="325" t="s">
        <v>356</v>
      </c>
      <c r="B141" s="326"/>
      <c r="C141" s="119" t="s">
        <v>865</v>
      </c>
      <c r="D141" s="552">
        <v>0</v>
      </c>
      <c r="E141" s="550">
        <v>0</v>
      </c>
      <c r="F141" s="550">
        <v>0</v>
      </c>
      <c r="G141" s="552">
        <v>0</v>
      </c>
      <c r="H141" s="552">
        <v>0</v>
      </c>
      <c r="I141" s="552">
        <v>0</v>
      </c>
      <c r="J141" s="552">
        <v>0</v>
      </c>
      <c r="K141" s="552">
        <v>0</v>
      </c>
      <c r="L141" s="552">
        <v>0</v>
      </c>
      <c r="M141" s="552">
        <v>0</v>
      </c>
      <c r="N141" s="552">
        <v>0</v>
      </c>
      <c r="O141" s="552">
        <v>2.1000000000000001E-2</v>
      </c>
      <c r="P141" s="552">
        <v>7.0000000000000001E-3</v>
      </c>
      <c r="Q141" s="552">
        <v>0</v>
      </c>
      <c r="R141" s="552">
        <v>0</v>
      </c>
      <c r="S141" s="549" t="s">
        <v>760</v>
      </c>
      <c r="T141" s="550">
        <f t="shared" si="2"/>
        <v>0</v>
      </c>
      <c r="U141" s="116" t="str">
        <f t="shared" si="3"/>
        <v>&gt;100 %</v>
      </c>
      <c r="V141" s="327"/>
      <c r="W141" s="328"/>
      <c r="X141" s="326">
        <v>0</v>
      </c>
      <c r="Y141" s="327">
        <v>0</v>
      </c>
      <c r="Z141" s="327">
        <v>0</v>
      </c>
      <c r="AA141" s="329">
        <v>2015</v>
      </c>
      <c r="AB141" s="329">
        <v>2015</v>
      </c>
      <c r="AC141" s="327">
        <v>0</v>
      </c>
      <c r="AD141" s="327">
        <v>0</v>
      </c>
      <c r="AE141" s="327">
        <v>0</v>
      </c>
      <c r="AF141" s="327">
        <v>0</v>
      </c>
      <c r="AG141" s="327">
        <v>0</v>
      </c>
      <c r="AH141" s="327">
        <v>0</v>
      </c>
      <c r="AI141" s="327">
        <v>0</v>
      </c>
    </row>
    <row r="142" spans="1:35" s="325" customFormat="1" ht="35.1" customHeight="1" outlineLevel="1" x14ac:dyDescent="0.25">
      <c r="A142" s="325" t="s">
        <v>356</v>
      </c>
      <c r="B142" s="326"/>
      <c r="C142" s="119" t="s">
        <v>866</v>
      </c>
      <c r="D142" s="552">
        <v>0</v>
      </c>
      <c r="E142" s="550">
        <v>0</v>
      </c>
      <c r="F142" s="550">
        <v>0</v>
      </c>
      <c r="G142" s="552">
        <v>0</v>
      </c>
      <c r="H142" s="552">
        <v>0</v>
      </c>
      <c r="I142" s="552">
        <v>0</v>
      </c>
      <c r="J142" s="552">
        <v>0</v>
      </c>
      <c r="K142" s="552">
        <v>0</v>
      </c>
      <c r="L142" s="552">
        <v>0</v>
      </c>
      <c r="M142" s="552">
        <v>0</v>
      </c>
      <c r="N142" s="552">
        <v>0</v>
      </c>
      <c r="O142" s="552">
        <v>0.19</v>
      </c>
      <c r="P142" s="552">
        <v>0.125</v>
      </c>
      <c r="Q142" s="552">
        <v>0</v>
      </c>
      <c r="R142" s="552">
        <v>0</v>
      </c>
      <c r="S142" s="549" t="s">
        <v>760</v>
      </c>
      <c r="T142" s="550">
        <f t="shared" si="2"/>
        <v>0</v>
      </c>
      <c r="U142" s="116" t="str">
        <f t="shared" si="3"/>
        <v>&gt;100 %</v>
      </c>
      <c r="V142" s="327"/>
      <c r="W142" s="328"/>
      <c r="X142" s="326">
        <v>0</v>
      </c>
      <c r="Y142" s="327">
        <v>0</v>
      </c>
      <c r="Z142" s="327">
        <v>0</v>
      </c>
      <c r="AA142" s="329">
        <v>2015</v>
      </c>
      <c r="AB142" s="329">
        <v>2015</v>
      </c>
      <c r="AC142" s="327">
        <v>0</v>
      </c>
      <c r="AD142" s="327">
        <v>0</v>
      </c>
      <c r="AE142" s="327">
        <v>0</v>
      </c>
      <c r="AF142" s="327">
        <v>0</v>
      </c>
      <c r="AG142" s="327">
        <v>0</v>
      </c>
      <c r="AH142" s="327">
        <v>0</v>
      </c>
      <c r="AI142" s="327">
        <v>0</v>
      </c>
    </row>
    <row r="143" spans="1:35" s="325" customFormat="1" ht="35.1" customHeight="1" outlineLevel="1" x14ac:dyDescent="0.25">
      <c r="A143" s="325" t="s">
        <v>356</v>
      </c>
      <c r="B143" s="326"/>
      <c r="C143" s="119" t="s">
        <v>409</v>
      </c>
      <c r="D143" s="552">
        <v>0</v>
      </c>
      <c r="E143" s="550">
        <v>0</v>
      </c>
      <c r="F143" s="550">
        <v>0.53400000000000003</v>
      </c>
      <c r="G143" s="552">
        <v>0</v>
      </c>
      <c r="H143" s="552">
        <v>0</v>
      </c>
      <c r="I143" s="552">
        <v>0</v>
      </c>
      <c r="J143" s="552">
        <v>0</v>
      </c>
      <c r="K143" s="552">
        <v>0</v>
      </c>
      <c r="L143" s="552">
        <v>0.53400000000000003</v>
      </c>
      <c r="M143" s="552">
        <v>0</v>
      </c>
      <c r="N143" s="552">
        <v>0</v>
      </c>
      <c r="O143" s="552">
        <v>1.921</v>
      </c>
      <c r="P143" s="552">
        <v>1.528</v>
      </c>
      <c r="Q143" s="552">
        <v>2.4020000000000001</v>
      </c>
      <c r="R143" s="552">
        <v>2.4020000000000001</v>
      </c>
      <c r="S143" s="549" t="s">
        <v>760</v>
      </c>
      <c r="T143" s="550">
        <f t="shared" si="2"/>
        <v>0.53400000000000003</v>
      </c>
      <c r="U143" s="116" t="str">
        <f t="shared" si="3"/>
        <v>&gt;100 %</v>
      </c>
      <c r="V143" s="327"/>
      <c r="W143" s="328"/>
      <c r="X143" s="326" t="s">
        <v>463</v>
      </c>
      <c r="Y143" s="327">
        <v>0</v>
      </c>
      <c r="Z143" s="327">
        <v>1.2749999999999999</v>
      </c>
      <c r="AA143" s="329">
        <v>2013</v>
      </c>
      <c r="AB143" s="329">
        <v>2015</v>
      </c>
      <c r="AC143" s="327">
        <v>0</v>
      </c>
      <c r="AD143" s="327">
        <v>0</v>
      </c>
      <c r="AE143" s="327">
        <v>0</v>
      </c>
      <c r="AF143" s="327">
        <v>0</v>
      </c>
      <c r="AG143" s="327">
        <v>1.2749999999999999</v>
      </c>
      <c r="AH143" s="327" t="s">
        <v>802</v>
      </c>
      <c r="AI143" s="327" t="s">
        <v>802</v>
      </c>
    </row>
    <row r="144" spans="1:35" s="325" customFormat="1" ht="35.1" customHeight="1" outlineLevel="1" x14ac:dyDescent="0.25">
      <c r="A144" s="325" t="s">
        <v>356</v>
      </c>
      <c r="B144" s="326"/>
      <c r="C144" s="119" t="s">
        <v>985</v>
      </c>
      <c r="D144" s="552">
        <v>0</v>
      </c>
      <c r="E144" s="550">
        <v>0</v>
      </c>
      <c r="F144" s="550">
        <v>0</v>
      </c>
      <c r="G144" s="552">
        <v>0</v>
      </c>
      <c r="H144" s="552">
        <v>0</v>
      </c>
      <c r="I144" s="552">
        <v>0</v>
      </c>
      <c r="J144" s="552">
        <v>0</v>
      </c>
      <c r="K144" s="552">
        <v>0</v>
      </c>
      <c r="L144" s="552">
        <v>0</v>
      </c>
      <c r="M144" s="552">
        <v>0</v>
      </c>
      <c r="N144" s="552">
        <v>0</v>
      </c>
      <c r="O144" s="552">
        <v>2E-3</v>
      </c>
      <c r="P144" s="552">
        <v>2E-3</v>
      </c>
      <c r="Q144" s="552">
        <v>2E-3</v>
      </c>
      <c r="R144" s="552">
        <v>2E-3</v>
      </c>
      <c r="S144" s="549" t="s">
        <v>760</v>
      </c>
      <c r="T144" s="550">
        <f t="shared" si="2"/>
        <v>0</v>
      </c>
      <c r="U144" s="116" t="str">
        <f t="shared" si="3"/>
        <v>&gt;100 %</v>
      </c>
      <c r="V144" s="327"/>
      <c r="W144" s="328"/>
      <c r="X144" s="326">
        <v>0</v>
      </c>
      <c r="Y144" s="327">
        <v>0</v>
      </c>
      <c r="Z144" s="327">
        <v>0.13</v>
      </c>
      <c r="AA144" s="329">
        <v>2015</v>
      </c>
      <c r="AB144" s="329">
        <v>2015</v>
      </c>
      <c r="AC144" s="327">
        <v>0</v>
      </c>
      <c r="AD144" s="327">
        <v>0</v>
      </c>
      <c r="AE144" s="327">
        <v>0</v>
      </c>
      <c r="AF144" s="327">
        <v>0</v>
      </c>
      <c r="AG144" s="327">
        <v>0.13</v>
      </c>
      <c r="AH144" s="327" t="s">
        <v>802</v>
      </c>
      <c r="AI144" s="327" t="s">
        <v>802</v>
      </c>
    </row>
    <row r="145" spans="1:35" s="325" customFormat="1" ht="35.1" customHeight="1" outlineLevel="1" x14ac:dyDescent="0.25">
      <c r="A145" s="325" t="s">
        <v>356</v>
      </c>
      <c r="B145" s="326"/>
      <c r="C145" s="119" t="s">
        <v>986</v>
      </c>
      <c r="D145" s="552">
        <v>0</v>
      </c>
      <c r="E145" s="550">
        <v>0</v>
      </c>
      <c r="F145" s="550">
        <v>0</v>
      </c>
      <c r="G145" s="552">
        <v>0</v>
      </c>
      <c r="H145" s="552">
        <v>0</v>
      </c>
      <c r="I145" s="552">
        <v>0</v>
      </c>
      <c r="J145" s="552">
        <v>0</v>
      </c>
      <c r="K145" s="552">
        <v>0</v>
      </c>
      <c r="L145" s="552">
        <v>0</v>
      </c>
      <c r="M145" s="552">
        <v>0</v>
      </c>
      <c r="N145" s="552">
        <v>0</v>
      </c>
      <c r="O145" s="552">
        <v>6.0000000000000001E-3</v>
      </c>
      <c r="P145" s="552">
        <v>6.0000000000000001E-3</v>
      </c>
      <c r="Q145" s="552">
        <v>6.0000000000000001E-3</v>
      </c>
      <c r="R145" s="552">
        <v>6.0000000000000001E-3</v>
      </c>
      <c r="S145" s="549" t="s">
        <v>760</v>
      </c>
      <c r="T145" s="550">
        <f t="shared" ref="T145:T208" si="4">F145-E145</f>
        <v>0</v>
      </c>
      <c r="U145" s="116" t="str">
        <f t="shared" ref="U145:U208" si="5">IF(E145=0,"&gt;100 %",F145/E145)</f>
        <v>&gt;100 %</v>
      </c>
      <c r="V145" s="327"/>
      <c r="W145" s="328"/>
      <c r="X145" s="326">
        <v>0</v>
      </c>
      <c r="Y145" s="327">
        <v>0</v>
      </c>
      <c r="Z145" s="327">
        <v>0</v>
      </c>
      <c r="AA145" s="329">
        <v>2015</v>
      </c>
      <c r="AB145" s="329">
        <v>2015</v>
      </c>
      <c r="AC145" s="327">
        <v>0</v>
      </c>
      <c r="AD145" s="327">
        <v>0</v>
      </c>
      <c r="AE145" s="327">
        <v>0</v>
      </c>
      <c r="AF145" s="327">
        <v>0</v>
      </c>
      <c r="AG145" s="327">
        <v>0</v>
      </c>
      <c r="AH145" s="327" t="s">
        <v>802</v>
      </c>
      <c r="AI145" s="327" t="s">
        <v>802</v>
      </c>
    </row>
    <row r="146" spans="1:35" s="325" customFormat="1" ht="35.1" customHeight="1" outlineLevel="1" x14ac:dyDescent="0.25">
      <c r="A146" s="325" t="s">
        <v>356</v>
      </c>
      <c r="B146" s="326"/>
      <c r="C146" s="119" t="s">
        <v>987</v>
      </c>
      <c r="D146" s="552">
        <v>0</v>
      </c>
      <c r="E146" s="550">
        <v>0</v>
      </c>
      <c r="F146" s="550">
        <v>0</v>
      </c>
      <c r="G146" s="552">
        <v>0</v>
      </c>
      <c r="H146" s="552">
        <v>0</v>
      </c>
      <c r="I146" s="552">
        <v>0</v>
      </c>
      <c r="J146" s="552">
        <v>0</v>
      </c>
      <c r="K146" s="552">
        <v>0</v>
      </c>
      <c r="L146" s="552">
        <v>0</v>
      </c>
      <c r="M146" s="552">
        <v>0</v>
      </c>
      <c r="N146" s="552">
        <v>0</v>
      </c>
      <c r="O146" s="552">
        <v>7.4999999999999997E-2</v>
      </c>
      <c r="P146" s="552">
        <v>7.4999999999999997E-2</v>
      </c>
      <c r="Q146" s="552">
        <v>7.4999999999999997E-2</v>
      </c>
      <c r="R146" s="552">
        <v>7.4999999999999997E-2</v>
      </c>
      <c r="S146" s="549" t="s">
        <v>760</v>
      </c>
      <c r="T146" s="550">
        <f t="shared" si="4"/>
        <v>0</v>
      </c>
      <c r="U146" s="116" t="str">
        <f t="shared" si="5"/>
        <v>&gt;100 %</v>
      </c>
      <c r="V146" s="327"/>
      <c r="W146" s="328"/>
      <c r="X146" s="326">
        <v>0</v>
      </c>
      <c r="Y146" s="327">
        <v>0</v>
      </c>
      <c r="Z146" s="327">
        <v>0</v>
      </c>
      <c r="AA146" s="329">
        <v>2015</v>
      </c>
      <c r="AB146" s="329">
        <v>2015</v>
      </c>
      <c r="AC146" s="327">
        <v>0</v>
      </c>
      <c r="AD146" s="327">
        <v>0</v>
      </c>
      <c r="AE146" s="327">
        <v>0</v>
      </c>
      <c r="AF146" s="327">
        <v>0</v>
      </c>
      <c r="AG146" s="327">
        <v>0</v>
      </c>
      <c r="AH146" s="327" t="s">
        <v>802</v>
      </c>
      <c r="AI146" s="327" t="s">
        <v>802</v>
      </c>
    </row>
    <row r="147" spans="1:35" s="325" customFormat="1" ht="35.1" customHeight="1" outlineLevel="1" x14ac:dyDescent="0.25">
      <c r="A147" s="325" t="s">
        <v>356</v>
      </c>
      <c r="B147" s="326"/>
      <c r="C147" s="119" t="s">
        <v>988</v>
      </c>
      <c r="D147" s="552">
        <v>0</v>
      </c>
      <c r="E147" s="550">
        <v>0</v>
      </c>
      <c r="F147" s="550">
        <v>0</v>
      </c>
      <c r="G147" s="552">
        <v>0</v>
      </c>
      <c r="H147" s="552">
        <v>0</v>
      </c>
      <c r="I147" s="552">
        <v>0</v>
      </c>
      <c r="J147" s="552">
        <v>0</v>
      </c>
      <c r="K147" s="552">
        <v>0</v>
      </c>
      <c r="L147" s="552">
        <v>0</v>
      </c>
      <c r="M147" s="552">
        <v>0</v>
      </c>
      <c r="N147" s="552">
        <v>0</v>
      </c>
      <c r="O147" s="552">
        <v>3.2000000000000001E-2</v>
      </c>
      <c r="P147" s="552">
        <v>3.2000000000000001E-2</v>
      </c>
      <c r="Q147" s="552">
        <v>0</v>
      </c>
      <c r="R147" s="552">
        <v>0</v>
      </c>
      <c r="S147" s="549" t="s">
        <v>760</v>
      </c>
      <c r="T147" s="550">
        <f t="shared" si="4"/>
        <v>0</v>
      </c>
      <c r="U147" s="116" t="str">
        <f t="shared" si="5"/>
        <v>&gt;100 %</v>
      </c>
      <c r="V147" s="327"/>
      <c r="W147" s="328"/>
      <c r="X147" s="326">
        <v>0</v>
      </c>
      <c r="Y147" s="327">
        <v>0</v>
      </c>
      <c r="Z147" s="327">
        <v>0</v>
      </c>
      <c r="AA147" s="329">
        <v>2015</v>
      </c>
      <c r="AB147" s="329">
        <v>2015</v>
      </c>
      <c r="AC147" s="327">
        <v>0</v>
      </c>
      <c r="AD147" s="327">
        <v>0</v>
      </c>
      <c r="AE147" s="327">
        <v>0</v>
      </c>
      <c r="AF147" s="327">
        <v>0</v>
      </c>
      <c r="AG147" s="327">
        <v>0</v>
      </c>
      <c r="AH147" s="327">
        <v>0</v>
      </c>
      <c r="AI147" s="327">
        <v>0</v>
      </c>
    </row>
    <row r="148" spans="1:35" s="325" customFormat="1" ht="35.1" customHeight="1" outlineLevel="1" x14ac:dyDescent="0.25">
      <c r="A148" s="325" t="s">
        <v>356</v>
      </c>
      <c r="B148" s="326"/>
      <c r="C148" s="119" t="s">
        <v>989</v>
      </c>
      <c r="D148" s="552">
        <v>0</v>
      </c>
      <c r="E148" s="550">
        <v>0</v>
      </c>
      <c r="F148" s="550">
        <v>0</v>
      </c>
      <c r="G148" s="552">
        <v>0</v>
      </c>
      <c r="H148" s="552">
        <v>0</v>
      </c>
      <c r="I148" s="552">
        <v>0</v>
      </c>
      <c r="J148" s="552">
        <v>0</v>
      </c>
      <c r="K148" s="552">
        <v>0</v>
      </c>
      <c r="L148" s="552">
        <v>0</v>
      </c>
      <c r="M148" s="552">
        <v>0</v>
      </c>
      <c r="N148" s="552">
        <v>0</v>
      </c>
      <c r="O148" s="552">
        <v>2.1999999999999999E-2</v>
      </c>
      <c r="P148" s="552">
        <v>2.1999999999999999E-2</v>
      </c>
      <c r="Q148" s="552">
        <v>0</v>
      </c>
      <c r="R148" s="552">
        <v>0</v>
      </c>
      <c r="S148" s="549" t="s">
        <v>760</v>
      </c>
      <c r="T148" s="550">
        <f t="shared" si="4"/>
        <v>0</v>
      </c>
      <c r="U148" s="116" t="str">
        <f t="shared" si="5"/>
        <v>&gt;100 %</v>
      </c>
      <c r="V148" s="327"/>
      <c r="W148" s="328"/>
      <c r="X148" s="326">
        <v>0</v>
      </c>
      <c r="Y148" s="327">
        <v>0</v>
      </c>
      <c r="Z148" s="327">
        <v>0</v>
      </c>
      <c r="AA148" s="329">
        <v>2015</v>
      </c>
      <c r="AB148" s="329">
        <v>2015</v>
      </c>
      <c r="AC148" s="327">
        <v>0</v>
      </c>
      <c r="AD148" s="327">
        <v>0</v>
      </c>
      <c r="AE148" s="327">
        <v>0</v>
      </c>
      <c r="AF148" s="327">
        <v>0</v>
      </c>
      <c r="AG148" s="327">
        <v>0</v>
      </c>
      <c r="AH148" s="327">
        <v>0</v>
      </c>
      <c r="AI148" s="327">
        <v>0</v>
      </c>
    </row>
    <row r="149" spans="1:35" s="325" customFormat="1" ht="35.1" customHeight="1" outlineLevel="1" x14ac:dyDescent="0.25">
      <c r="A149" s="325" t="s">
        <v>356</v>
      </c>
      <c r="B149" s="326"/>
      <c r="C149" s="119" t="s">
        <v>990</v>
      </c>
      <c r="D149" s="552">
        <v>0</v>
      </c>
      <c r="E149" s="550">
        <v>0</v>
      </c>
      <c r="F149" s="550">
        <v>0</v>
      </c>
      <c r="G149" s="552">
        <v>0</v>
      </c>
      <c r="H149" s="552">
        <v>0</v>
      </c>
      <c r="I149" s="552">
        <v>0</v>
      </c>
      <c r="J149" s="552">
        <v>0</v>
      </c>
      <c r="K149" s="552">
        <v>0</v>
      </c>
      <c r="L149" s="552">
        <v>0</v>
      </c>
      <c r="M149" s="552">
        <v>0</v>
      </c>
      <c r="N149" s="552">
        <v>0</v>
      </c>
      <c r="O149" s="552">
        <v>0.44599999999999995</v>
      </c>
      <c r="P149" s="552">
        <v>0.44599999999999995</v>
      </c>
      <c r="Q149" s="552">
        <v>0.44599999999999995</v>
      </c>
      <c r="R149" s="552">
        <v>0.44599999999999995</v>
      </c>
      <c r="S149" s="549" t="s">
        <v>760</v>
      </c>
      <c r="T149" s="550">
        <f t="shared" si="4"/>
        <v>0</v>
      </c>
      <c r="U149" s="116" t="str">
        <f t="shared" si="5"/>
        <v>&gt;100 %</v>
      </c>
      <c r="V149" s="327"/>
      <c r="W149" s="328"/>
      <c r="X149" s="326">
        <v>0</v>
      </c>
      <c r="Y149" s="327">
        <v>0</v>
      </c>
      <c r="Z149" s="327">
        <v>0.26800000000000002</v>
      </c>
      <c r="AA149" s="329">
        <v>2015</v>
      </c>
      <c r="AB149" s="329">
        <v>2015</v>
      </c>
      <c r="AC149" s="327">
        <v>0</v>
      </c>
      <c r="AD149" s="327">
        <v>0</v>
      </c>
      <c r="AE149" s="327">
        <v>0</v>
      </c>
      <c r="AF149" s="327">
        <v>0</v>
      </c>
      <c r="AG149" s="327">
        <v>0.26800000000000002</v>
      </c>
      <c r="AH149" s="327" t="s">
        <v>802</v>
      </c>
      <c r="AI149" s="327" t="s">
        <v>802</v>
      </c>
    </row>
    <row r="150" spans="1:35" s="325" customFormat="1" ht="35.1" customHeight="1" outlineLevel="1" x14ac:dyDescent="0.25">
      <c r="A150" s="325" t="s">
        <v>356</v>
      </c>
      <c r="B150" s="326"/>
      <c r="C150" s="119" t="s">
        <v>790</v>
      </c>
      <c r="D150" s="552">
        <v>0</v>
      </c>
      <c r="E150" s="550">
        <v>0</v>
      </c>
      <c r="F150" s="550">
        <v>0</v>
      </c>
      <c r="G150" s="552">
        <v>0</v>
      </c>
      <c r="H150" s="552">
        <v>0</v>
      </c>
      <c r="I150" s="552">
        <v>0</v>
      </c>
      <c r="J150" s="552">
        <v>0</v>
      </c>
      <c r="K150" s="552">
        <v>0</v>
      </c>
      <c r="L150" s="552">
        <v>0</v>
      </c>
      <c r="M150" s="552">
        <v>0</v>
      </c>
      <c r="N150" s="552">
        <v>0</v>
      </c>
      <c r="O150" s="552">
        <v>8.0000000000000002E-3</v>
      </c>
      <c r="P150" s="552">
        <v>0</v>
      </c>
      <c r="Q150" s="552">
        <v>8.0000000000000002E-3</v>
      </c>
      <c r="R150" s="552">
        <v>0</v>
      </c>
      <c r="S150" s="549" t="s">
        <v>760</v>
      </c>
      <c r="T150" s="550">
        <f t="shared" si="4"/>
        <v>0</v>
      </c>
      <c r="U150" s="116" t="str">
        <f t="shared" si="5"/>
        <v>&gt;100 %</v>
      </c>
      <c r="V150" s="327"/>
      <c r="W150" s="328"/>
      <c r="X150" s="326">
        <v>0</v>
      </c>
      <c r="Y150" s="327">
        <v>0</v>
      </c>
      <c r="Z150" s="327">
        <v>0</v>
      </c>
      <c r="AA150" s="329">
        <v>2015</v>
      </c>
      <c r="AB150" s="329">
        <v>2015</v>
      </c>
      <c r="AC150" s="327">
        <v>0</v>
      </c>
      <c r="AD150" s="327">
        <v>0</v>
      </c>
      <c r="AE150" s="327">
        <v>0</v>
      </c>
      <c r="AF150" s="327">
        <v>0</v>
      </c>
      <c r="AG150" s="327">
        <v>0</v>
      </c>
      <c r="AH150" s="327" t="s">
        <v>802</v>
      </c>
      <c r="AI150" s="327" t="s">
        <v>802</v>
      </c>
    </row>
    <row r="151" spans="1:35" s="325" customFormat="1" ht="35.1" customHeight="1" outlineLevel="1" x14ac:dyDescent="0.25">
      <c r="A151" s="325" t="s">
        <v>353</v>
      </c>
      <c r="B151" s="326"/>
      <c r="C151" s="119" t="s">
        <v>635</v>
      </c>
      <c r="D151" s="552">
        <v>12.378</v>
      </c>
      <c r="E151" s="550">
        <v>0</v>
      </c>
      <c r="F151" s="550">
        <v>0.39369721000000002</v>
      </c>
      <c r="G151" s="552">
        <v>0</v>
      </c>
      <c r="H151" s="552">
        <v>0</v>
      </c>
      <c r="I151" s="552">
        <v>0</v>
      </c>
      <c r="J151" s="552">
        <v>0</v>
      </c>
      <c r="K151" s="552">
        <v>0</v>
      </c>
      <c r="L151" s="552">
        <v>0.39369721000000002</v>
      </c>
      <c r="M151" s="552">
        <v>0</v>
      </c>
      <c r="N151" s="552">
        <v>0</v>
      </c>
      <c r="O151" s="552">
        <v>0.39400000000000002</v>
      </c>
      <c r="P151" s="552">
        <v>0</v>
      </c>
      <c r="Q151" s="552">
        <v>0</v>
      </c>
      <c r="R151" s="552">
        <v>0</v>
      </c>
      <c r="S151" s="549">
        <v>11.984302790000001</v>
      </c>
      <c r="T151" s="550">
        <f t="shared" si="4"/>
        <v>0.39369721000000002</v>
      </c>
      <c r="U151" s="116" t="str">
        <f t="shared" si="5"/>
        <v>&gt;100 %</v>
      </c>
      <c r="V151" s="327"/>
      <c r="W151" s="328"/>
      <c r="X151" s="326" t="s">
        <v>463</v>
      </c>
      <c r="Y151" s="327">
        <v>0.25</v>
      </c>
      <c r="Z151" s="327">
        <v>6.24</v>
      </c>
      <c r="AA151" s="329">
        <v>2015</v>
      </c>
      <c r="AB151" s="329">
        <v>2016</v>
      </c>
      <c r="AC151" s="327">
        <v>12.378</v>
      </c>
      <c r="AD151" s="327">
        <v>0</v>
      </c>
      <c r="AE151" s="327">
        <v>0</v>
      </c>
      <c r="AF151" s="327">
        <v>0</v>
      </c>
      <c r="AG151" s="327">
        <v>0</v>
      </c>
      <c r="AH151" s="327">
        <v>0</v>
      </c>
      <c r="AI151" s="327">
        <v>0</v>
      </c>
    </row>
    <row r="152" spans="1:35" s="325" customFormat="1" ht="35.1" customHeight="1" outlineLevel="1" x14ac:dyDescent="0.25">
      <c r="A152" s="325" t="s">
        <v>353</v>
      </c>
      <c r="B152" s="326"/>
      <c r="C152" s="119" t="s">
        <v>637</v>
      </c>
      <c r="D152" s="552">
        <v>0.20389465446194424</v>
      </c>
      <c r="E152" s="550">
        <v>0</v>
      </c>
      <c r="F152" s="550">
        <v>0</v>
      </c>
      <c r="G152" s="552">
        <v>0</v>
      </c>
      <c r="H152" s="552">
        <v>0</v>
      </c>
      <c r="I152" s="552">
        <v>0</v>
      </c>
      <c r="J152" s="552">
        <v>0</v>
      </c>
      <c r="K152" s="552">
        <v>0</v>
      </c>
      <c r="L152" s="552">
        <v>0</v>
      </c>
      <c r="M152" s="552">
        <v>0</v>
      </c>
      <c r="N152" s="552">
        <v>0</v>
      </c>
      <c r="O152" s="552">
        <v>7.400000000000001E-2</v>
      </c>
      <c r="P152" s="552">
        <v>0</v>
      </c>
      <c r="Q152" s="552">
        <v>7.3999999999999996E-2</v>
      </c>
      <c r="R152" s="552">
        <v>0</v>
      </c>
      <c r="S152" s="549">
        <v>0.20389465446194424</v>
      </c>
      <c r="T152" s="550">
        <f t="shared" si="4"/>
        <v>0</v>
      </c>
      <c r="U152" s="116" t="str">
        <f t="shared" si="5"/>
        <v>&gt;100 %</v>
      </c>
      <c r="V152" s="327"/>
      <c r="W152" s="328"/>
      <c r="X152" s="326">
        <v>0</v>
      </c>
      <c r="Y152" s="327">
        <v>0</v>
      </c>
      <c r="Z152" s="327">
        <v>0.12</v>
      </c>
      <c r="AA152" s="329">
        <v>2015</v>
      </c>
      <c r="AB152" s="329">
        <v>2015</v>
      </c>
      <c r="AC152" s="327">
        <v>0.23294402113346743</v>
      </c>
      <c r="AD152" s="327">
        <v>0</v>
      </c>
      <c r="AE152" s="327">
        <v>0.13</v>
      </c>
      <c r="AF152" s="327">
        <v>0</v>
      </c>
      <c r="AG152" s="327">
        <v>0.129</v>
      </c>
      <c r="AH152" s="327" t="s">
        <v>991</v>
      </c>
      <c r="AI152" s="327" t="s">
        <v>991</v>
      </c>
    </row>
    <row r="153" spans="1:35" s="325" customFormat="1" ht="35.1" customHeight="1" outlineLevel="1" x14ac:dyDescent="0.25">
      <c r="A153" s="325" t="s">
        <v>353</v>
      </c>
      <c r="B153" s="326"/>
      <c r="C153" s="119" t="s">
        <v>639</v>
      </c>
      <c r="D153" s="552">
        <v>8.1254799999999996</v>
      </c>
      <c r="E153" s="550">
        <v>0</v>
      </c>
      <c r="F153" s="550">
        <v>1.42862282</v>
      </c>
      <c r="G153" s="552">
        <v>0</v>
      </c>
      <c r="H153" s="552">
        <v>0</v>
      </c>
      <c r="I153" s="552">
        <v>0</v>
      </c>
      <c r="J153" s="552">
        <v>0</v>
      </c>
      <c r="K153" s="552">
        <v>0</v>
      </c>
      <c r="L153" s="552">
        <v>0</v>
      </c>
      <c r="M153" s="552">
        <v>0</v>
      </c>
      <c r="N153" s="552">
        <v>1.42862282</v>
      </c>
      <c r="O153" s="552">
        <v>6.2149999999999999</v>
      </c>
      <c r="P153" s="552">
        <v>4.3000000000000149E-2</v>
      </c>
      <c r="Q153" s="552">
        <v>7.234</v>
      </c>
      <c r="R153" s="552">
        <v>0</v>
      </c>
      <c r="S153" s="549">
        <v>6.6968571799999994</v>
      </c>
      <c r="T153" s="550">
        <f t="shared" si="4"/>
        <v>1.42862282</v>
      </c>
      <c r="U153" s="116" t="str">
        <f t="shared" si="5"/>
        <v>&gt;100 %</v>
      </c>
      <c r="V153" s="327"/>
      <c r="W153" s="328"/>
      <c r="X153" s="326" t="s">
        <v>463</v>
      </c>
      <c r="Y153" s="327">
        <v>0.1</v>
      </c>
      <c r="Z153" s="327">
        <v>4.2640000000000002</v>
      </c>
      <c r="AA153" s="329">
        <v>2015</v>
      </c>
      <c r="AB153" s="329">
        <v>2016</v>
      </c>
      <c r="AC153" s="327">
        <v>8.1254799999999996</v>
      </c>
      <c r="AD153" s="327">
        <v>0.25</v>
      </c>
      <c r="AE153" s="327">
        <v>4.8</v>
      </c>
      <c r="AF153" s="327">
        <v>0.25</v>
      </c>
      <c r="AG153" s="327">
        <v>4.5640000000000001</v>
      </c>
      <c r="AH153" s="327" t="s">
        <v>540</v>
      </c>
      <c r="AI153" s="327" t="s">
        <v>540</v>
      </c>
    </row>
    <row r="154" spans="1:35" s="325" customFormat="1" ht="35.1" customHeight="1" outlineLevel="1" x14ac:dyDescent="0.25">
      <c r="A154" s="325" t="s">
        <v>353</v>
      </c>
      <c r="B154" s="326"/>
      <c r="C154" s="119" t="s">
        <v>640</v>
      </c>
      <c r="D154" s="552">
        <v>29.818599999999996</v>
      </c>
      <c r="E154" s="550">
        <v>0</v>
      </c>
      <c r="F154" s="550">
        <v>14.60001214</v>
      </c>
      <c r="G154" s="552">
        <v>0</v>
      </c>
      <c r="H154" s="552">
        <v>0</v>
      </c>
      <c r="I154" s="552">
        <v>0</v>
      </c>
      <c r="J154" s="552">
        <v>0</v>
      </c>
      <c r="K154" s="552">
        <v>0</v>
      </c>
      <c r="L154" s="552">
        <v>5</v>
      </c>
      <c r="M154" s="552">
        <v>0</v>
      </c>
      <c r="N154" s="552">
        <v>9.6000121400000005</v>
      </c>
      <c r="O154" s="552">
        <v>18.614000000000001</v>
      </c>
      <c r="P154" s="552">
        <v>5.4860000000000007</v>
      </c>
      <c r="Q154" s="552">
        <v>9.5299999999999994</v>
      </c>
      <c r="R154" s="552">
        <v>9.5299999999999994</v>
      </c>
      <c r="S154" s="549">
        <v>15.218587859999996</v>
      </c>
      <c r="T154" s="550">
        <f t="shared" si="4"/>
        <v>14.60001214</v>
      </c>
      <c r="U154" s="116" t="str">
        <f t="shared" si="5"/>
        <v>&gt;100 %</v>
      </c>
      <c r="V154" s="327"/>
      <c r="W154" s="328"/>
      <c r="X154" s="326" t="s">
        <v>463</v>
      </c>
      <c r="Y154" s="327">
        <v>0.92</v>
      </c>
      <c r="Z154" s="327">
        <v>12.7</v>
      </c>
      <c r="AA154" s="329">
        <v>2015</v>
      </c>
      <c r="AB154" s="329">
        <v>2016</v>
      </c>
      <c r="AC154" s="327">
        <v>29.818599999999996</v>
      </c>
      <c r="AD154" s="327">
        <v>0.16</v>
      </c>
      <c r="AE154" s="327">
        <v>1.5</v>
      </c>
      <c r="AF154" s="327">
        <v>0.32</v>
      </c>
      <c r="AG154" s="327">
        <v>4.2919999999999998</v>
      </c>
      <c r="AH154" s="327" t="s">
        <v>540</v>
      </c>
      <c r="AI154" s="327" t="s">
        <v>540</v>
      </c>
    </row>
    <row r="155" spans="1:35" s="325" customFormat="1" ht="35.1" customHeight="1" outlineLevel="1" x14ac:dyDescent="0.25">
      <c r="A155" s="325" t="s">
        <v>353</v>
      </c>
      <c r="B155" s="326"/>
      <c r="C155" s="119" t="s">
        <v>641</v>
      </c>
      <c r="D155" s="552">
        <v>0</v>
      </c>
      <c r="E155" s="550">
        <v>0</v>
      </c>
      <c r="F155" s="550">
        <v>0</v>
      </c>
      <c r="G155" s="552">
        <v>0</v>
      </c>
      <c r="H155" s="552">
        <v>0</v>
      </c>
      <c r="I155" s="552">
        <v>0</v>
      </c>
      <c r="J155" s="552">
        <v>0</v>
      </c>
      <c r="K155" s="552">
        <v>0</v>
      </c>
      <c r="L155" s="552">
        <v>0</v>
      </c>
      <c r="M155" s="552">
        <v>0</v>
      </c>
      <c r="N155" s="552">
        <v>0</v>
      </c>
      <c r="O155" s="552">
        <v>0.23499999999999999</v>
      </c>
      <c r="P155" s="552">
        <v>0.23499999999999999</v>
      </c>
      <c r="Q155" s="552">
        <v>0</v>
      </c>
      <c r="R155" s="552">
        <v>0</v>
      </c>
      <c r="S155" s="549" t="s">
        <v>760</v>
      </c>
      <c r="T155" s="550">
        <f t="shared" si="4"/>
        <v>0</v>
      </c>
      <c r="U155" s="116" t="str">
        <f t="shared" si="5"/>
        <v>&gt;100 %</v>
      </c>
      <c r="V155" s="327"/>
      <c r="W155" s="328"/>
      <c r="X155" s="326">
        <v>0</v>
      </c>
      <c r="Y155" s="327">
        <v>0</v>
      </c>
      <c r="Z155" s="327">
        <v>0</v>
      </c>
      <c r="AA155" s="329">
        <v>2015</v>
      </c>
      <c r="AB155" s="329">
        <v>2016</v>
      </c>
      <c r="AC155" s="327">
        <v>0</v>
      </c>
      <c r="AD155" s="327">
        <v>0</v>
      </c>
      <c r="AE155" s="327">
        <v>0</v>
      </c>
      <c r="AF155" s="327">
        <v>0</v>
      </c>
      <c r="AG155" s="327">
        <v>0</v>
      </c>
      <c r="AH155" s="327">
        <v>0</v>
      </c>
      <c r="AI155" s="327">
        <v>0</v>
      </c>
    </row>
    <row r="156" spans="1:35" s="325" customFormat="1" ht="35.1" customHeight="1" outlineLevel="1" x14ac:dyDescent="0.25">
      <c r="A156" s="325" t="s">
        <v>353</v>
      </c>
      <c r="B156" s="326"/>
      <c r="C156" s="119" t="s">
        <v>642</v>
      </c>
      <c r="D156" s="552">
        <v>10.430019999999997</v>
      </c>
      <c r="E156" s="550">
        <v>0</v>
      </c>
      <c r="F156" s="550">
        <v>4.7913475400000003</v>
      </c>
      <c r="G156" s="552">
        <v>0</v>
      </c>
      <c r="H156" s="552">
        <v>0</v>
      </c>
      <c r="I156" s="552">
        <v>0</v>
      </c>
      <c r="J156" s="552">
        <v>0</v>
      </c>
      <c r="K156" s="552">
        <v>0</v>
      </c>
      <c r="L156" s="552">
        <v>2.8116288900000002</v>
      </c>
      <c r="M156" s="552">
        <v>0</v>
      </c>
      <c r="N156" s="552">
        <v>1.9797186500000001</v>
      </c>
      <c r="O156" s="552">
        <v>7.261000000000001</v>
      </c>
      <c r="P156" s="552">
        <v>0</v>
      </c>
      <c r="Q156" s="552">
        <v>7.6680000000000001</v>
      </c>
      <c r="R156" s="552">
        <v>0</v>
      </c>
      <c r="S156" s="549">
        <v>5.6386724599999969</v>
      </c>
      <c r="T156" s="550">
        <f t="shared" si="4"/>
        <v>4.7913475400000003</v>
      </c>
      <c r="U156" s="116" t="str">
        <f t="shared" si="5"/>
        <v>&gt;100 %</v>
      </c>
      <c r="V156" s="327"/>
      <c r="W156" s="328"/>
      <c r="X156" s="326" t="s">
        <v>463</v>
      </c>
      <c r="Y156" s="327">
        <v>0.38300000000000001</v>
      </c>
      <c r="Z156" s="327">
        <v>7.7</v>
      </c>
      <c r="AA156" s="329">
        <v>2015</v>
      </c>
      <c r="AB156" s="329">
        <v>2016</v>
      </c>
      <c r="AC156" s="327">
        <v>10.430019999999997</v>
      </c>
      <c r="AD156" s="327">
        <v>0.41</v>
      </c>
      <c r="AE156" s="327">
        <v>4.4000000000000004</v>
      </c>
      <c r="AF156" s="327">
        <v>0.5</v>
      </c>
      <c r="AG156" s="327">
        <v>4.4160000000000004</v>
      </c>
      <c r="AH156" s="327" t="s">
        <v>540</v>
      </c>
      <c r="AI156" s="327" t="s">
        <v>540</v>
      </c>
    </row>
    <row r="157" spans="1:35" s="325" customFormat="1" ht="35.1" customHeight="1" outlineLevel="1" x14ac:dyDescent="0.25">
      <c r="A157" s="325" t="s">
        <v>353</v>
      </c>
      <c r="B157" s="326"/>
      <c r="C157" s="119" t="s">
        <v>643</v>
      </c>
      <c r="D157" s="552">
        <v>12.083</v>
      </c>
      <c r="E157" s="550">
        <v>0</v>
      </c>
      <c r="F157" s="550">
        <v>0</v>
      </c>
      <c r="G157" s="552">
        <v>0</v>
      </c>
      <c r="H157" s="552">
        <v>0</v>
      </c>
      <c r="I157" s="552">
        <v>0</v>
      </c>
      <c r="J157" s="552">
        <v>0</v>
      </c>
      <c r="K157" s="552">
        <v>0</v>
      </c>
      <c r="L157" s="552">
        <v>0</v>
      </c>
      <c r="M157" s="552">
        <v>0</v>
      </c>
      <c r="N157" s="552">
        <v>0</v>
      </c>
      <c r="O157" s="552">
        <v>0.41</v>
      </c>
      <c r="P157" s="552">
        <v>0</v>
      </c>
      <c r="Q157" s="552">
        <v>0</v>
      </c>
      <c r="R157" s="552">
        <v>0</v>
      </c>
      <c r="S157" s="549">
        <v>12.083</v>
      </c>
      <c r="T157" s="550">
        <f t="shared" si="4"/>
        <v>0</v>
      </c>
      <c r="U157" s="116" t="str">
        <f t="shared" si="5"/>
        <v>&gt;100 %</v>
      </c>
      <c r="V157" s="327"/>
      <c r="W157" s="328"/>
      <c r="X157" s="326">
        <v>0</v>
      </c>
      <c r="Y157" s="327">
        <v>0</v>
      </c>
      <c r="Z157" s="327">
        <v>7.3</v>
      </c>
      <c r="AA157" s="329">
        <v>2015</v>
      </c>
      <c r="AB157" s="329">
        <v>2017</v>
      </c>
      <c r="AC157" s="327">
        <v>12.083</v>
      </c>
      <c r="AD157" s="327">
        <v>0</v>
      </c>
      <c r="AE157" s="327">
        <v>0</v>
      </c>
      <c r="AF157" s="327">
        <v>0</v>
      </c>
      <c r="AG157" s="327">
        <v>0</v>
      </c>
      <c r="AH157" s="327">
        <v>0</v>
      </c>
      <c r="AI157" s="327">
        <v>0</v>
      </c>
    </row>
    <row r="158" spans="1:35" s="325" customFormat="1" ht="35.1" customHeight="1" outlineLevel="1" x14ac:dyDescent="0.25">
      <c r="A158" s="325" t="s">
        <v>353</v>
      </c>
      <c r="B158" s="326"/>
      <c r="C158" s="119" t="s">
        <v>400</v>
      </c>
      <c r="D158" s="552">
        <v>13.911837265311606</v>
      </c>
      <c r="E158" s="550">
        <v>0</v>
      </c>
      <c r="F158" s="550">
        <v>0</v>
      </c>
      <c r="G158" s="552">
        <v>0</v>
      </c>
      <c r="H158" s="552">
        <v>0</v>
      </c>
      <c r="I158" s="552">
        <v>0</v>
      </c>
      <c r="J158" s="552">
        <v>0</v>
      </c>
      <c r="K158" s="552">
        <v>0</v>
      </c>
      <c r="L158" s="552">
        <v>0</v>
      </c>
      <c r="M158" s="552">
        <v>0</v>
      </c>
      <c r="N158" s="552">
        <v>0</v>
      </c>
      <c r="O158" s="552">
        <v>0.87799999999999989</v>
      </c>
      <c r="P158" s="552">
        <v>0.58499999999999996</v>
      </c>
      <c r="Q158" s="552">
        <v>0</v>
      </c>
      <c r="R158" s="552">
        <v>0</v>
      </c>
      <c r="S158" s="549">
        <v>13.911837265311606</v>
      </c>
      <c r="T158" s="550">
        <f t="shared" si="4"/>
        <v>0</v>
      </c>
      <c r="U158" s="116" t="str">
        <f t="shared" si="5"/>
        <v>&gt;100 %</v>
      </c>
      <c r="V158" s="327"/>
      <c r="W158" s="328"/>
      <c r="X158" s="326">
        <v>0</v>
      </c>
      <c r="Y158" s="327">
        <v>0.6</v>
      </c>
      <c r="Z158" s="327">
        <v>8</v>
      </c>
      <c r="AA158" s="329">
        <v>2015</v>
      </c>
      <c r="AB158" s="329">
        <v>2016</v>
      </c>
      <c r="AC158" s="327">
        <v>13.911837265311606</v>
      </c>
      <c r="AD158" s="327">
        <v>0</v>
      </c>
      <c r="AE158" s="327">
        <v>0</v>
      </c>
      <c r="AF158" s="327">
        <v>0</v>
      </c>
      <c r="AG158" s="327">
        <v>0</v>
      </c>
      <c r="AH158" s="327">
        <v>0</v>
      </c>
      <c r="AI158" s="327">
        <v>0</v>
      </c>
    </row>
    <row r="159" spans="1:35" s="325" customFormat="1" ht="35.1" customHeight="1" outlineLevel="1" x14ac:dyDescent="0.25">
      <c r="A159" s="325" t="s">
        <v>353</v>
      </c>
      <c r="B159" s="326"/>
      <c r="C159" s="119" t="s">
        <v>646</v>
      </c>
      <c r="D159" s="552">
        <v>4.4388756224170773</v>
      </c>
      <c r="E159" s="550">
        <v>0</v>
      </c>
      <c r="F159" s="550">
        <v>0.16519795000000001</v>
      </c>
      <c r="G159" s="552">
        <v>0</v>
      </c>
      <c r="H159" s="552">
        <v>0</v>
      </c>
      <c r="I159" s="552">
        <v>0</v>
      </c>
      <c r="J159" s="552">
        <v>0</v>
      </c>
      <c r="K159" s="552">
        <v>0</v>
      </c>
      <c r="L159" s="552">
        <v>0</v>
      </c>
      <c r="M159" s="552">
        <v>0</v>
      </c>
      <c r="N159" s="552">
        <v>0.16519795000000001</v>
      </c>
      <c r="O159" s="552">
        <v>5.6269999999999998</v>
      </c>
      <c r="P159" s="552">
        <v>4.18</v>
      </c>
      <c r="Q159" s="552">
        <v>8.7479999999999993</v>
      </c>
      <c r="R159" s="552">
        <v>8.7479999999999993</v>
      </c>
      <c r="S159" s="549">
        <v>4.2736776724170777</v>
      </c>
      <c r="T159" s="550">
        <f t="shared" si="4"/>
        <v>0.16519795000000001</v>
      </c>
      <c r="U159" s="116" t="str">
        <f t="shared" si="5"/>
        <v>&gt;100 %</v>
      </c>
      <c r="V159" s="327"/>
      <c r="W159" s="328"/>
      <c r="X159" s="326" t="s">
        <v>463</v>
      </c>
      <c r="Y159" s="327">
        <v>0.1</v>
      </c>
      <c r="Z159" s="327">
        <v>1.56</v>
      </c>
      <c r="AA159" s="329">
        <v>2013</v>
      </c>
      <c r="AB159" s="329">
        <v>2015</v>
      </c>
      <c r="AC159" s="327">
        <v>12.297072571511514</v>
      </c>
      <c r="AD159" s="327">
        <v>0.1</v>
      </c>
      <c r="AE159" s="327">
        <v>2.4900000000000002</v>
      </c>
      <c r="AF159" s="327">
        <v>0.1</v>
      </c>
      <c r="AG159" s="327">
        <v>2.4900000000000002</v>
      </c>
      <c r="AH159" s="327" t="s">
        <v>540</v>
      </c>
      <c r="AI159" s="327" t="s">
        <v>540</v>
      </c>
    </row>
    <row r="160" spans="1:35" s="325" customFormat="1" ht="35.1" customHeight="1" outlineLevel="1" x14ac:dyDescent="0.25">
      <c r="A160" s="325" t="s">
        <v>353</v>
      </c>
      <c r="B160" s="326"/>
      <c r="C160" s="119" t="s">
        <v>647</v>
      </c>
      <c r="D160" s="552">
        <v>12.862</v>
      </c>
      <c r="E160" s="550">
        <v>0</v>
      </c>
      <c r="F160" s="550">
        <v>2.8106221800000002</v>
      </c>
      <c r="G160" s="552">
        <v>0</v>
      </c>
      <c r="H160" s="552">
        <v>0</v>
      </c>
      <c r="I160" s="552">
        <v>0</v>
      </c>
      <c r="J160" s="552">
        <v>0</v>
      </c>
      <c r="K160" s="552">
        <v>0</v>
      </c>
      <c r="L160" s="552">
        <v>2.8106221800000002</v>
      </c>
      <c r="M160" s="552">
        <v>0</v>
      </c>
      <c r="N160" s="552">
        <v>0</v>
      </c>
      <c r="O160" s="552">
        <v>8.2639999999999993</v>
      </c>
      <c r="P160" s="552">
        <v>5.5559999999999992</v>
      </c>
      <c r="Q160" s="552">
        <v>8.7110000000000003</v>
      </c>
      <c r="R160" s="552">
        <v>8.7110000000000003</v>
      </c>
      <c r="S160" s="549">
        <v>10.051377819999999</v>
      </c>
      <c r="T160" s="550">
        <f t="shared" si="4"/>
        <v>2.8106221800000002</v>
      </c>
      <c r="U160" s="116" t="str">
        <f t="shared" si="5"/>
        <v>&gt;100 %</v>
      </c>
      <c r="V160" s="327"/>
      <c r="W160" s="328"/>
      <c r="X160" s="326" t="s">
        <v>463</v>
      </c>
      <c r="Y160" s="327">
        <v>1.3029999999999999</v>
      </c>
      <c r="Z160" s="327">
        <v>11.601000000000001</v>
      </c>
      <c r="AA160" s="329">
        <v>2015</v>
      </c>
      <c r="AB160" s="329">
        <v>2016</v>
      </c>
      <c r="AC160" s="327">
        <v>12.862</v>
      </c>
      <c r="AD160" s="327">
        <v>0.56999999999999995</v>
      </c>
      <c r="AE160" s="327">
        <v>4.68</v>
      </c>
      <c r="AF160" s="327">
        <v>0.56999999999999995</v>
      </c>
      <c r="AG160" s="327">
        <v>5.3529999999999998</v>
      </c>
      <c r="AH160" s="327" t="s">
        <v>540</v>
      </c>
      <c r="AI160" s="327" t="s">
        <v>540</v>
      </c>
    </row>
    <row r="161" spans="1:35" s="325" customFormat="1" ht="35.1" customHeight="1" outlineLevel="1" x14ac:dyDescent="0.25">
      <c r="A161" s="325" t="s">
        <v>353</v>
      </c>
      <c r="B161" s="326"/>
      <c r="C161" s="119" t="s">
        <v>648</v>
      </c>
      <c r="D161" s="552">
        <v>7.4450000000000003</v>
      </c>
      <c r="E161" s="550">
        <v>0</v>
      </c>
      <c r="F161" s="550">
        <v>0</v>
      </c>
      <c r="G161" s="552">
        <v>0</v>
      </c>
      <c r="H161" s="552">
        <v>0</v>
      </c>
      <c r="I161" s="552">
        <v>0</v>
      </c>
      <c r="J161" s="552">
        <v>0</v>
      </c>
      <c r="K161" s="552">
        <v>0</v>
      </c>
      <c r="L161" s="552">
        <v>0</v>
      </c>
      <c r="M161" s="552">
        <v>0</v>
      </c>
      <c r="N161" s="552">
        <v>0</v>
      </c>
      <c r="O161" s="552">
        <v>3.4000000000000002E-2</v>
      </c>
      <c r="P161" s="552">
        <v>1.5000000000000005E-2</v>
      </c>
      <c r="Q161" s="552">
        <v>0</v>
      </c>
      <c r="R161" s="552">
        <v>0</v>
      </c>
      <c r="S161" s="549">
        <v>7.4450000000000003</v>
      </c>
      <c r="T161" s="550">
        <f t="shared" si="4"/>
        <v>0</v>
      </c>
      <c r="U161" s="116" t="str">
        <f t="shared" si="5"/>
        <v>&gt;100 %</v>
      </c>
      <c r="V161" s="327"/>
      <c r="W161" s="328"/>
      <c r="X161" s="326">
        <v>0</v>
      </c>
      <c r="Y161" s="327">
        <v>0.66</v>
      </c>
      <c r="Z161" s="327">
        <v>3.8</v>
      </c>
      <c r="AA161" s="329">
        <v>2015</v>
      </c>
      <c r="AB161" s="329">
        <v>2016</v>
      </c>
      <c r="AC161" s="327">
        <v>7.4450000000000003</v>
      </c>
      <c r="AD161" s="327">
        <v>0</v>
      </c>
      <c r="AE161" s="327">
        <v>0</v>
      </c>
      <c r="AF161" s="327">
        <v>0</v>
      </c>
      <c r="AG161" s="327">
        <v>0</v>
      </c>
      <c r="AH161" s="327">
        <v>0</v>
      </c>
      <c r="AI161" s="327">
        <v>0</v>
      </c>
    </row>
    <row r="162" spans="1:35" s="325" customFormat="1" ht="35.1" customHeight="1" outlineLevel="1" x14ac:dyDescent="0.25">
      <c r="A162" s="325" t="s">
        <v>353</v>
      </c>
      <c r="B162" s="326"/>
      <c r="C162" s="119" t="s">
        <v>649</v>
      </c>
      <c r="D162" s="552">
        <v>7.2006449877986913</v>
      </c>
      <c r="E162" s="550">
        <v>1.9865666</v>
      </c>
      <c r="F162" s="550">
        <v>4.5191046699999999</v>
      </c>
      <c r="G162" s="552">
        <v>0</v>
      </c>
      <c r="H162" s="552">
        <v>0</v>
      </c>
      <c r="I162" s="552">
        <v>1.9865666</v>
      </c>
      <c r="J162" s="552">
        <v>1.9865666</v>
      </c>
      <c r="K162" s="552">
        <v>0</v>
      </c>
      <c r="L162" s="552">
        <v>2.19841307</v>
      </c>
      <c r="M162" s="552">
        <v>0</v>
      </c>
      <c r="N162" s="552">
        <v>0.33412500000000001</v>
      </c>
      <c r="O162" s="552">
        <v>5.9119999999999999</v>
      </c>
      <c r="P162" s="552">
        <v>0</v>
      </c>
      <c r="Q162" s="552">
        <v>7.0410000000000004</v>
      </c>
      <c r="R162" s="552">
        <v>0</v>
      </c>
      <c r="S162" s="549">
        <v>2.6815403177986914</v>
      </c>
      <c r="T162" s="550">
        <f t="shared" si="4"/>
        <v>2.5325380700000002</v>
      </c>
      <c r="U162" s="116">
        <f t="shared" si="5"/>
        <v>2.2748316970596405</v>
      </c>
      <c r="V162" s="327"/>
      <c r="W162" s="328"/>
      <c r="X162" s="326" t="s">
        <v>463</v>
      </c>
      <c r="Y162" s="327">
        <v>0.16</v>
      </c>
      <c r="Z162" s="327">
        <v>3.0100000000000002</v>
      </c>
      <c r="AA162" s="329">
        <v>2015</v>
      </c>
      <c r="AB162" s="329">
        <v>2015</v>
      </c>
      <c r="AC162" s="327">
        <v>7.4929466059175684</v>
      </c>
      <c r="AD162" s="327">
        <v>0.16</v>
      </c>
      <c r="AE162" s="327">
        <v>2.96</v>
      </c>
      <c r="AF162" s="327">
        <v>0.16</v>
      </c>
      <c r="AG162" s="327">
        <v>2.96</v>
      </c>
      <c r="AH162" s="327">
        <v>0</v>
      </c>
      <c r="AI162" s="327">
        <v>0</v>
      </c>
    </row>
    <row r="163" spans="1:35" s="325" customFormat="1" ht="35.1" customHeight="1" outlineLevel="1" x14ac:dyDescent="0.25">
      <c r="A163" s="325" t="s">
        <v>353</v>
      </c>
      <c r="B163" s="326"/>
      <c r="C163" s="119" t="s">
        <v>396</v>
      </c>
      <c r="D163" s="552">
        <v>13.850840000000002</v>
      </c>
      <c r="E163" s="550">
        <v>0</v>
      </c>
      <c r="F163" s="550">
        <v>5.0000610600000002</v>
      </c>
      <c r="G163" s="552">
        <v>0</v>
      </c>
      <c r="H163" s="552">
        <v>0</v>
      </c>
      <c r="I163" s="552">
        <v>0</v>
      </c>
      <c r="J163" s="552">
        <v>0</v>
      </c>
      <c r="K163" s="552">
        <v>0</v>
      </c>
      <c r="L163" s="552">
        <v>0</v>
      </c>
      <c r="M163" s="552">
        <v>0</v>
      </c>
      <c r="N163" s="552">
        <v>5.0000610600000002</v>
      </c>
      <c r="O163" s="552">
        <v>0.43740000000000001</v>
      </c>
      <c r="P163" s="552">
        <v>0.10239999999999999</v>
      </c>
      <c r="Q163" s="552">
        <v>0.94140000000000001</v>
      </c>
      <c r="R163" s="552">
        <v>0.61840000000000006</v>
      </c>
      <c r="S163" s="549">
        <v>8.8507789400000014</v>
      </c>
      <c r="T163" s="550">
        <f t="shared" si="4"/>
        <v>5.0000610600000002</v>
      </c>
      <c r="U163" s="116" t="str">
        <f t="shared" si="5"/>
        <v>&gt;100 %</v>
      </c>
      <c r="V163" s="327"/>
      <c r="W163" s="328"/>
      <c r="X163" s="326" t="s">
        <v>463</v>
      </c>
      <c r="Y163" s="327">
        <v>0</v>
      </c>
      <c r="Z163" s="327">
        <v>18.29</v>
      </c>
      <c r="AA163" s="329">
        <v>2013</v>
      </c>
      <c r="AB163" s="329">
        <v>2015</v>
      </c>
      <c r="AC163" s="327">
        <v>96.428419999999988</v>
      </c>
      <c r="AD163" s="327">
        <v>0</v>
      </c>
      <c r="AE163" s="327">
        <v>0</v>
      </c>
      <c r="AF163" s="327">
        <v>0</v>
      </c>
      <c r="AG163" s="327">
        <v>0</v>
      </c>
      <c r="AH163" s="327" t="s">
        <v>399</v>
      </c>
      <c r="AI163" s="327" t="s">
        <v>399</v>
      </c>
    </row>
    <row r="164" spans="1:35" s="325" customFormat="1" ht="35.1" customHeight="1" outlineLevel="1" x14ac:dyDescent="0.25">
      <c r="A164" s="325" t="s">
        <v>353</v>
      </c>
      <c r="B164" s="326"/>
      <c r="C164" s="119" t="s">
        <v>397</v>
      </c>
      <c r="D164" s="552">
        <v>2.6798279999999997</v>
      </c>
      <c r="E164" s="550">
        <v>0</v>
      </c>
      <c r="F164" s="550">
        <v>0</v>
      </c>
      <c r="G164" s="552">
        <v>0</v>
      </c>
      <c r="H164" s="552">
        <v>0</v>
      </c>
      <c r="I164" s="552">
        <v>0</v>
      </c>
      <c r="J164" s="552">
        <v>0</v>
      </c>
      <c r="K164" s="552">
        <v>0</v>
      </c>
      <c r="L164" s="552">
        <v>0</v>
      </c>
      <c r="M164" s="552">
        <v>0</v>
      </c>
      <c r="N164" s="552">
        <v>0</v>
      </c>
      <c r="O164" s="552">
        <v>0.84650000000000003</v>
      </c>
      <c r="P164" s="552">
        <v>-4.9999999999994493E-4</v>
      </c>
      <c r="Q164" s="552">
        <v>0</v>
      </c>
      <c r="R164" s="552">
        <v>0</v>
      </c>
      <c r="S164" s="549">
        <v>2.6798279999999997</v>
      </c>
      <c r="T164" s="550">
        <f t="shared" si="4"/>
        <v>0</v>
      </c>
      <c r="U164" s="116" t="str">
        <f t="shared" si="5"/>
        <v>&gt;100 %</v>
      </c>
      <c r="V164" s="327"/>
      <c r="W164" s="328"/>
      <c r="X164" s="326">
        <v>0</v>
      </c>
      <c r="Y164" s="327">
        <v>1.6140000000000001</v>
      </c>
      <c r="Z164" s="327">
        <v>15.1</v>
      </c>
      <c r="AA164" s="329">
        <v>2014</v>
      </c>
      <c r="AB164" s="329">
        <v>2015</v>
      </c>
      <c r="AC164" s="327">
        <v>2.6798279999999997</v>
      </c>
      <c r="AD164" s="327">
        <v>0</v>
      </c>
      <c r="AE164" s="327">
        <v>0</v>
      </c>
      <c r="AF164" s="327">
        <v>0</v>
      </c>
      <c r="AG164" s="327">
        <v>0</v>
      </c>
      <c r="AH164" s="327">
        <v>0</v>
      </c>
      <c r="AI164" s="327">
        <v>0</v>
      </c>
    </row>
    <row r="165" spans="1:35" s="325" customFormat="1" ht="35.1" customHeight="1" outlineLevel="1" x14ac:dyDescent="0.25">
      <c r="A165" s="325" t="s">
        <v>353</v>
      </c>
      <c r="B165" s="326"/>
      <c r="C165" s="119" t="s">
        <v>992</v>
      </c>
      <c r="D165" s="552">
        <v>0</v>
      </c>
      <c r="E165" s="550">
        <v>0</v>
      </c>
      <c r="F165" s="550">
        <v>0</v>
      </c>
      <c r="G165" s="552">
        <v>0</v>
      </c>
      <c r="H165" s="552">
        <v>0</v>
      </c>
      <c r="I165" s="552">
        <v>0</v>
      </c>
      <c r="J165" s="552">
        <v>0</v>
      </c>
      <c r="K165" s="552">
        <v>0</v>
      </c>
      <c r="L165" s="552">
        <v>0</v>
      </c>
      <c r="M165" s="552">
        <v>0</v>
      </c>
      <c r="N165" s="552">
        <v>0</v>
      </c>
      <c r="O165" s="552">
        <v>0.38800000000000001</v>
      </c>
      <c r="P165" s="552">
        <v>0.38800000000000001</v>
      </c>
      <c r="Q165" s="552">
        <v>0</v>
      </c>
      <c r="R165" s="552">
        <v>0</v>
      </c>
      <c r="S165" s="549" t="s">
        <v>760</v>
      </c>
      <c r="T165" s="550">
        <f t="shared" si="4"/>
        <v>0</v>
      </c>
      <c r="U165" s="116" t="str">
        <f t="shared" si="5"/>
        <v>&gt;100 %</v>
      </c>
      <c r="V165" s="327"/>
      <c r="W165" s="328"/>
      <c r="X165" s="326">
        <v>0</v>
      </c>
      <c r="Y165" s="327" t="s">
        <v>415</v>
      </c>
      <c r="Z165" s="327">
        <v>0</v>
      </c>
      <c r="AA165" s="329">
        <v>2015</v>
      </c>
      <c r="AB165" s="329">
        <v>2015</v>
      </c>
      <c r="AC165" s="327">
        <v>0</v>
      </c>
      <c r="AD165" s="327">
        <v>0</v>
      </c>
      <c r="AE165" s="327">
        <v>0</v>
      </c>
      <c r="AF165" s="327">
        <v>0</v>
      </c>
      <c r="AG165" s="327">
        <v>0</v>
      </c>
      <c r="AH165" s="327">
        <v>0</v>
      </c>
      <c r="AI165" s="327">
        <v>0</v>
      </c>
    </row>
    <row r="166" spans="1:35" s="325" customFormat="1" ht="35.1" customHeight="1" outlineLevel="1" x14ac:dyDescent="0.25">
      <c r="A166" s="325" t="s">
        <v>353</v>
      </c>
      <c r="B166" s="326"/>
      <c r="C166" s="119" t="s">
        <v>398</v>
      </c>
      <c r="D166" s="552">
        <v>7.0409301999999991</v>
      </c>
      <c r="E166" s="550">
        <v>0.12641836000000001</v>
      </c>
      <c r="F166" s="550">
        <v>0.12641836000000001</v>
      </c>
      <c r="G166" s="552">
        <v>0.12641836000000001</v>
      </c>
      <c r="H166" s="552">
        <v>0.12641836000000001</v>
      </c>
      <c r="I166" s="552">
        <v>0</v>
      </c>
      <c r="J166" s="552">
        <v>0</v>
      </c>
      <c r="K166" s="552">
        <v>0</v>
      </c>
      <c r="L166" s="552">
        <v>0</v>
      </c>
      <c r="M166" s="552">
        <v>0</v>
      </c>
      <c r="N166" s="552">
        <v>0</v>
      </c>
      <c r="O166" s="552">
        <v>0</v>
      </c>
      <c r="P166" s="552">
        <v>0</v>
      </c>
      <c r="Q166" s="552">
        <v>0</v>
      </c>
      <c r="R166" s="552">
        <v>0</v>
      </c>
      <c r="S166" s="549">
        <v>6.9145118399999994</v>
      </c>
      <c r="T166" s="550">
        <f t="shared" si="4"/>
        <v>0</v>
      </c>
      <c r="U166" s="116">
        <f t="shared" si="5"/>
        <v>1</v>
      </c>
      <c r="V166" s="327"/>
      <c r="W166" s="328"/>
      <c r="X166" s="326">
        <v>0</v>
      </c>
      <c r="Y166" s="327">
        <v>0</v>
      </c>
      <c r="Z166" s="327">
        <v>7.38</v>
      </c>
      <c r="AA166" s="329">
        <v>2011</v>
      </c>
      <c r="AB166" s="329">
        <v>2015</v>
      </c>
      <c r="AC166" s="327">
        <v>7.0409301999999991</v>
      </c>
      <c r="AD166" s="327">
        <v>0</v>
      </c>
      <c r="AE166" s="327">
        <v>0</v>
      </c>
      <c r="AF166" s="327">
        <v>0</v>
      </c>
      <c r="AG166" s="327">
        <v>0</v>
      </c>
      <c r="AH166" s="327">
        <v>0</v>
      </c>
      <c r="AI166" s="327">
        <v>0</v>
      </c>
    </row>
    <row r="167" spans="1:35" s="325" customFormat="1" ht="35.1" customHeight="1" outlineLevel="1" x14ac:dyDescent="0.25">
      <c r="A167" s="325" t="s">
        <v>353</v>
      </c>
      <c r="B167" s="326"/>
      <c r="C167" s="119" t="s">
        <v>395</v>
      </c>
      <c r="D167" s="552">
        <v>6.8203999999999958</v>
      </c>
      <c r="E167" s="550">
        <v>0</v>
      </c>
      <c r="F167" s="550">
        <v>0.36289455999999998</v>
      </c>
      <c r="G167" s="552">
        <v>0</v>
      </c>
      <c r="H167" s="552">
        <v>0</v>
      </c>
      <c r="I167" s="552">
        <v>0</v>
      </c>
      <c r="J167" s="552">
        <v>0</v>
      </c>
      <c r="K167" s="552">
        <v>0</v>
      </c>
      <c r="L167" s="552">
        <v>0.36289455999999998</v>
      </c>
      <c r="M167" s="552">
        <v>0</v>
      </c>
      <c r="N167" s="552">
        <v>0</v>
      </c>
      <c r="O167" s="552">
        <v>0.81299999999999994</v>
      </c>
      <c r="P167" s="552">
        <v>0.34299999999999992</v>
      </c>
      <c r="Q167" s="552">
        <v>0</v>
      </c>
      <c r="R167" s="552">
        <v>0</v>
      </c>
      <c r="S167" s="549">
        <v>6.4575054399999958</v>
      </c>
      <c r="T167" s="550">
        <f t="shared" si="4"/>
        <v>0.36289455999999998</v>
      </c>
      <c r="U167" s="116" t="str">
        <f t="shared" si="5"/>
        <v>&gt;100 %</v>
      </c>
      <c r="V167" s="327"/>
      <c r="W167" s="328"/>
      <c r="X167" s="326" t="s">
        <v>463</v>
      </c>
      <c r="Y167" s="327">
        <v>2.8400000000000003</v>
      </c>
      <c r="Z167" s="327">
        <v>29.085000000000001</v>
      </c>
      <c r="AA167" s="329">
        <v>2013</v>
      </c>
      <c r="AB167" s="329">
        <v>2015</v>
      </c>
      <c r="AC167" s="327">
        <v>66.797760982602043</v>
      </c>
      <c r="AD167" s="327">
        <v>0</v>
      </c>
      <c r="AE167" s="327">
        <v>0</v>
      </c>
      <c r="AF167" s="327">
        <v>0</v>
      </c>
      <c r="AG167" s="327">
        <v>0</v>
      </c>
      <c r="AH167" s="327" t="s">
        <v>540</v>
      </c>
      <c r="AI167" s="327" t="s">
        <v>540</v>
      </c>
    </row>
    <row r="168" spans="1:35" s="325" customFormat="1" ht="35.1" customHeight="1" outlineLevel="1" x14ac:dyDescent="0.25">
      <c r="A168" s="325" t="s">
        <v>353</v>
      </c>
      <c r="B168" s="326"/>
      <c r="C168" s="119" t="s">
        <v>644</v>
      </c>
      <c r="D168" s="552">
        <v>0</v>
      </c>
      <c r="E168" s="550">
        <v>0</v>
      </c>
      <c r="F168" s="550">
        <v>0</v>
      </c>
      <c r="G168" s="552">
        <v>0</v>
      </c>
      <c r="H168" s="552">
        <v>0</v>
      </c>
      <c r="I168" s="552">
        <v>0</v>
      </c>
      <c r="J168" s="552">
        <v>0</v>
      </c>
      <c r="K168" s="552">
        <v>0</v>
      </c>
      <c r="L168" s="552">
        <v>0</v>
      </c>
      <c r="M168" s="552">
        <v>0</v>
      </c>
      <c r="N168" s="552">
        <v>0</v>
      </c>
      <c r="O168" s="552">
        <v>4.0000000000000008E-2</v>
      </c>
      <c r="P168" s="552">
        <v>3.6000000000000004E-2</v>
      </c>
      <c r="Q168" s="552">
        <v>0.04</v>
      </c>
      <c r="R168" s="552">
        <v>0.04</v>
      </c>
      <c r="S168" s="549" t="s">
        <v>760</v>
      </c>
      <c r="T168" s="550">
        <f t="shared" si="4"/>
        <v>0</v>
      </c>
      <c r="U168" s="116" t="str">
        <f t="shared" si="5"/>
        <v>&gt;100 %</v>
      </c>
      <c r="V168" s="327"/>
      <c r="W168" s="328"/>
      <c r="X168" s="326">
        <v>0</v>
      </c>
      <c r="Y168" s="327">
        <v>0</v>
      </c>
      <c r="Z168" s="327">
        <v>0</v>
      </c>
      <c r="AA168" s="329">
        <v>2015</v>
      </c>
      <c r="AB168" s="329">
        <v>2016</v>
      </c>
      <c r="AC168" s="327">
        <v>0</v>
      </c>
      <c r="AD168" s="327">
        <v>0</v>
      </c>
      <c r="AE168" s="327">
        <v>0</v>
      </c>
      <c r="AF168" s="327">
        <v>0</v>
      </c>
      <c r="AG168" s="327">
        <v>0.01</v>
      </c>
      <c r="AH168" s="327" t="s">
        <v>475</v>
      </c>
      <c r="AI168" s="327" t="s">
        <v>475</v>
      </c>
    </row>
    <row r="169" spans="1:35" s="325" customFormat="1" ht="35.1" customHeight="1" outlineLevel="1" x14ac:dyDescent="0.25">
      <c r="A169" s="325" t="s">
        <v>353</v>
      </c>
      <c r="B169" s="326"/>
      <c r="C169" s="119" t="s">
        <v>645</v>
      </c>
      <c r="D169" s="552">
        <v>1.8526</v>
      </c>
      <c r="E169" s="550">
        <v>0.11488314999999999</v>
      </c>
      <c r="F169" s="550">
        <v>0.11488315</v>
      </c>
      <c r="G169" s="552">
        <v>0</v>
      </c>
      <c r="H169" s="552">
        <v>0</v>
      </c>
      <c r="I169" s="552">
        <v>1.723247E-2</v>
      </c>
      <c r="J169" s="552">
        <v>1.723247E-2</v>
      </c>
      <c r="K169" s="552">
        <v>0</v>
      </c>
      <c r="L169" s="552">
        <v>9.7650680000000004E-2</v>
      </c>
      <c r="M169" s="552">
        <v>9.765067999999999E-2</v>
      </c>
      <c r="N169" s="552">
        <v>0</v>
      </c>
      <c r="O169" s="552">
        <v>0</v>
      </c>
      <c r="P169" s="552">
        <v>0</v>
      </c>
      <c r="Q169" s="552">
        <v>0</v>
      </c>
      <c r="R169" s="552">
        <v>0</v>
      </c>
      <c r="S169" s="549">
        <v>1.73771685</v>
      </c>
      <c r="T169" s="550">
        <f t="shared" si="4"/>
        <v>0</v>
      </c>
      <c r="U169" s="116">
        <f t="shared" si="5"/>
        <v>1.0000000000000002</v>
      </c>
      <c r="V169" s="327"/>
      <c r="W169" s="328"/>
      <c r="X169" s="326">
        <v>0</v>
      </c>
      <c r="Y169" s="327">
        <v>0</v>
      </c>
      <c r="Z169" s="327">
        <v>0.7</v>
      </c>
      <c r="AA169" s="329">
        <v>2015</v>
      </c>
      <c r="AB169" s="329">
        <v>2017</v>
      </c>
      <c r="AC169" s="327">
        <v>1.9679705100751332</v>
      </c>
      <c r="AD169" s="327">
        <v>0</v>
      </c>
      <c r="AE169" s="327">
        <v>0</v>
      </c>
      <c r="AF169" s="327">
        <v>0</v>
      </c>
      <c r="AG169" s="327">
        <v>0</v>
      </c>
      <c r="AH169" s="327">
        <v>0</v>
      </c>
      <c r="AI169" s="327">
        <v>0</v>
      </c>
    </row>
    <row r="170" spans="1:35" s="325" customFormat="1" ht="35.1" customHeight="1" outlineLevel="1" x14ac:dyDescent="0.25">
      <c r="A170" s="325" t="s">
        <v>353</v>
      </c>
      <c r="B170" s="326"/>
      <c r="C170" s="119" t="s">
        <v>993</v>
      </c>
      <c r="D170" s="552">
        <v>0</v>
      </c>
      <c r="E170" s="550">
        <v>0</v>
      </c>
      <c r="F170" s="550">
        <v>0</v>
      </c>
      <c r="G170" s="552">
        <v>0</v>
      </c>
      <c r="H170" s="552">
        <v>0</v>
      </c>
      <c r="I170" s="552">
        <v>0</v>
      </c>
      <c r="J170" s="552">
        <v>0</v>
      </c>
      <c r="K170" s="552">
        <v>0</v>
      </c>
      <c r="L170" s="552">
        <v>0</v>
      </c>
      <c r="M170" s="552">
        <v>0</v>
      </c>
      <c r="N170" s="552">
        <v>0</v>
      </c>
      <c r="O170" s="552">
        <v>0.30519000000000002</v>
      </c>
      <c r="P170" s="552">
        <v>0.30519000000000002</v>
      </c>
      <c r="Q170" s="552">
        <v>0</v>
      </c>
      <c r="R170" s="552">
        <v>0</v>
      </c>
      <c r="S170" s="549" t="s">
        <v>760</v>
      </c>
      <c r="T170" s="550">
        <f t="shared" si="4"/>
        <v>0</v>
      </c>
      <c r="U170" s="116" t="str">
        <f t="shared" si="5"/>
        <v>&gt;100 %</v>
      </c>
      <c r="V170" s="327"/>
      <c r="W170" s="328"/>
      <c r="X170" s="326">
        <v>0</v>
      </c>
      <c r="Y170" s="327">
        <v>0</v>
      </c>
      <c r="Z170" s="327">
        <v>0</v>
      </c>
      <c r="AA170" s="329">
        <v>2015</v>
      </c>
      <c r="AB170" s="329">
        <v>2015</v>
      </c>
      <c r="AC170" s="327">
        <v>0</v>
      </c>
      <c r="AD170" s="327">
        <v>0</v>
      </c>
      <c r="AE170" s="327">
        <v>0</v>
      </c>
      <c r="AF170" s="327">
        <v>0</v>
      </c>
      <c r="AG170" s="327">
        <v>0</v>
      </c>
      <c r="AH170" s="327">
        <v>0</v>
      </c>
      <c r="AI170" s="327">
        <v>0</v>
      </c>
    </row>
    <row r="171" spans="1:35" s="325" customFormat="1" ht="35.1" customHeight="1" outlineLevel="1" x14ac:dyDescent="0.25">
      <c r="A171" s="325" t="s">
        <v>353</v>
      </c>
      <c r="B171" s="326"/>
      <c r="C171" s="119" t="s">
        <v>994</v>
      </c>
      <c r="D171" s="552">
        <v>0</v>
      </c>
      <c r="E171" s="550">
        <v>0</v>
      </c>
      <c r="F171" s="550">
        <v>0</v>
      </c>
      <c r="G171" s="552">
        <v>0</v>
      </c>
      <c r="H171" s="552">
        <v>0</v>
      </c>
      <c r="I171" s="552">
        <v>0</v>
      </c>
      <c r="J171" s="552">
        <v>0</v>
      </c>
      <c r="K171" s="552">
        <v>0</v>
      </c>
      <c r="L171" s="552">
        <v>0</v>
      </c>
      <c r="M171" s="552">
        <v>0</v>
      </c>
      <c r="N171" s="552">
        <v>0</v>
      </c>
      <c r="O171" s="552">
        <v>0.29499999999999998</v>
      </c>
      <c r="P171" s="552">
        <v>0.29499999999999998</v>
      </c>
      <c r="Q171" s="552">
        <v>0</v>
      </c>
      <c r="R171" s="552">
        <v>0</v>
      </c>
      <c r="S171" s="549" t="s">
        <v>760</v>
      </c>
      <c r="T171" s="550">
        <f t="shared" si="4"/>
        <v>0</v>
      </c>
      <c r="U171" s="116" t="str">
        <f t="shared" si="5"/>
        <v>&gt;100 %</v>
      </c>
      <c r="V171" s="327"/>
      <c r="W171" s="328"/>
      <c r="X171" s="326">
        <v>0</v>
      </c>
      <c r="Y171" s="327">
        <v>0</v>
      </c>
      <c r="Z171" s="327">
        <v>0</v>
      </c>
      <c r="AA171" s="329">
        <v>2015</v>
      </c>
      <c r="AB171" s="329">
        <v>2015</v>
      </c>
      <c r="AC171" s="327">
        <v>0</v>
      </c>
      <c r="AD171" s="327">
        <v>0</v>
      </c>
      <c r="AE171" s="327">
        <v>0</v>
      </c>
      <c r="AF171" s="327">
        <v>0</v>
      </c>
      <c r="AG171" s="327">
        <v>0</v>
      </c>
      <c r="AH171" s="327">
        <v>0</v>
      </c>
      <c r="AI171" s="327">
        <v>0</v>
      </c>
    </row>
    <row r="172" spans="1:35" s="325" customFormat="1" ht="35.1" customHeight="1" outlineLevel="1" x14ac:dyDescent="0.25">
      <c r="A172" s="325" t="s">
        <v>353</v>
      </c>
      <c r="B172" s="326"/>
      <c r="C172" s="119" t="s">
        <v>650</v>
      </c>
      <c r="D172" s="552">
        <v>31.022199999999998</v>
      </c>
      <c r="E172" s="550">
        <v>0</v>
      </c>
      <c r="F172" s="550">
        <v>0</v>
      </c>
      <c r="G172" s="552">
        <v>0</v>
      </c>
      <c r="H172" s="552">
        <v>0</v>
      </c>
      <c r="I172" s="552">
        <v>0</v>
      </c>
      <c r="J172" s="552">
        <v>0</v>
      </c>
      <c r="K172" s="552">
        <v>0</v>
      </c>
      <c r="L172" s="552">
        <v>0</v>
      </c>
      <c r="M172" s="552">
        <v>0</v>
      </c>
      <c r="N172" s="552">
        <v>0</v>
      </c>
      <c r="O172" s="552">
        <v>0.79300000000000004</v>
      </c>
      <c r="P172" s="552">
        <v>0</v>
      </c>
      <c r="Q172" s="552">
        <v>0</v>
      </c>
      <c r="R172" s="552">
        <v>0</v>
      </c>
      <c r="S172" s="549">
        <v>31.022199999999998</v>
      </c>
      <c r="T172" s="550">
        <f t="shared" si="4"/>
        <v>0</v>
      </c>
      <c r="U172" s="116" t="str">
        <f t="shared" si="5"/>
        <v>&gt;100 %</v>
      </c>
      <c r="V172" s="327"/>
      <c r="W172" s="328"/>
      <c r="X172" s="326">
        <v>0</v>
      </c>
      <c r="Y172" s="327">
        <v>0.16</v>
      </c>
      <c r="Z172" s="327">
        <v>2.1059999999999999</v>
      </c>
      <c r="AA172" s="329">
        <v>2012</v>
      </c>
      <c r="AB172" s="329">
        <v>2019</v>
      </c>
      <c r="AC172" s="327">
        <v>31.6158647033207</v>
      </c>
      <c r="AD172" s="327">
        <v>0</v>
      </c>
      <c r="AE172" s="327">
        <v>0</v>
      </c>
      <c r="AF172" s="327">
        <v>0</v>
      </c>
      <c r="AG172" s="327">
        <v>0</v>
      </c>
      <c r="AH172" s="327">
        <v>0</v>
      </c>
      <c r="AI172" s="327">
        <v>0</v>
      </c>
    </row>
    <row r="173" spans="1:35" s="325" customFormat="1" ht="35.1" customHeight="1" outlineLevel="1" x14ac:dyDescent="0.25">
      <c r="A173" s="325" t="s">
        <v>355</v>
      </c>
      <c r="B173" s="326"/>
      <c r="C173" s="119" t="s">
        <v>995</v>
      </c>
      <c r="D173" s="552">
        <v>0</v>
      </c>
      <c r="E173" s="550">
        <v>0</v>
      </c>
      <c r="F173" s="550">
        <v>0</v>
      </c>
      <c r="G173" s="552">
        <v>0</v>
      </c>
      <c r="H173" s="552">
        <v>0</v>
      </c>
      <c r="I173" s="552">
        <v>0</v>
      </c>
      <c r="J173" s="552">
        <v>0</v>
      </c>
      <c r="K173" s="552">
        <v>0</v>
      </c>
      <c r="L173" s="552">
        <v>0</v>
      </c>
      <c r="M173" s="552">
        <v>0</v>
      </c>
      <c r="N173" s="552">
        <v>0</v>
      </c>
      <c r="O173" s="552">
        <v>6.00259E-2</v>
      </c>
      <c r="P173" s="552">
        <v>6.00259E-2</v>
      </c>
      <c r="Q173" s="552">
        <v>0</v>
      </c>
      <c r="R173" s="552">
        <v>0</v>
      </c>
      <c r="S173" s="549" t="s">
        <v>760</v>
      </c>
      <c r="T173" s="550">
        <f t="shared" si="4"/>
        <v>0</v>
      </c>
      <c r="U173" s="116" t="str">
        <f t="shared" si="5"/>
        <v>&gt;100 %</v>
      </c>
      <c r="V173" s="327"/>
      <c r="W173" s="328"/>
      <c r="X173" s="326">
        <v>0</v>
      </c>
      <c r="Y173" s="327">
        <v>0</v>
      </c>
      <c r="Z173" s="327">
        <v>0</v>
      </c>
      <c r="AA173" s="329">
        <v>2015</v>
      </c>
      <c r="AB173" s="329">
        <v>2016</v>
      </c>
      <c r="AC173" s="327">
        <v>0</v>
      </c>
      <c r="AD173" s="327">
        <v>0</v>
      </c>
      <c r="AE173" s="327">
        <v>0</v>
      </c>
      <c r="AF173" s="327">
        <v>0</v>
      </c>
      <c r="AG173" s="327">
        <v>0</v>
      </c>
      <c r="AH173" s="327">
        <v>0</v>
      </c>
      <c r="AI173" s="327">
        <v>0</v>
      </c>
    </row>
    <row r="174" spans="1:35" s="325" customFormat="1" ht="35.1" customHeight="1" outlineLevel="1" x14ac:dyDescent="0.25">
      <c r="A174" s="325" t="s">
        <v>353</v>
      </c>
      <c r="B174" s="326"/>
      <c r="C174" s="119" t="s">
        <v>996</v>
      </c>
      <c r="D174" s="552">
        <v>0</v>
      </c>
      <c r="E174" s="550">
        <v>0</v>
      </c>
      <c r="F174" s="550">
        <v>0</v>
      </c>
      <c r="G174" s="552">
        <v>0</v>
      </c>
      <c r="H174" s="552">
        <v>0</v>
      </c>
      <c r="I174" s="552">
        <v>0</v>
      </c>
      <c r="J174" s="552">
        <v>0</v>
      </c>
      <c r="K174" s="552">
        <v>0</v>
      </c>
      <c r="L174" s="552">
        <v>0</v>
      </c>
      <c r="M174" s="552">
        <v>0</v>
      </c>
      <c r="N174" s="552">
        <v>0</v>
      </c>
      <c r="O174" s="552">
        <v>0.3</v>
      </c>
      <c r="P174" s="552">
        <v>0.3</v>
      </c>
      <c r="Q174" s="552">
        <v>0</v>
      </c>
      <c r="R174" s="552">
        <v>0</v>
      </c>
      <c r="S174" s="549" t="s">
        <v>760</v>
      </c>
      <c r="T174" s="550">
        <f t="shared" si="4"/>
        <v>0</v>
      </c>
      <c r="U174" s="116" t="str">
        <f t="shared" si="5"/>
        <v>&gt;100 %</v>
      </c>
      <c r="V174" s="327"/>
      <c r="W174" s="328"/>
      <c r="X174" s="326">
        <v>0</v>
      </c>
      <c r="Y174" s="327">
        <v>0</v>
      </c>
      <c r="Z174" s="327">
        <v>0</v>
      </c>
      <c r="AA174" s="329">
        <v>2012</v>
      </c>
      <c r="AB174" s="329">
        <v>2019</v>
      </c>
      <c r="AC174" s="327">
        <v>0</v>
      </c>
      <c r="AD174" s="327">
        <v>0</v>
      </c>
      <c r="AE174" s="327">
        <v>0</v>
      </c>
      <c r="AF174" s="327">
        <v>0</v>
      </c>
      <c r="AG174" s="327">
        <v>0</v>
      </c>
      <c r="AH174" s="327">
        <v>0</v>
      </c>
      <c r="AI174" s="327">
        <v>0</v>
      </c>
    </row>
    <row r="175" spans="1:35" s="325" customFormat="1" ht="35.1" customHeight="1" outlineLevel="1" x14ac:dyDescent="0.25">
      <c r="A175" s="325" t="s">
        <v>356</v>
      </c>
      <c r="B175" s="326"/>
      <c r="C175" s="119" t="s">
        <v>651</v>
      </c>
      <c r="D175" s="552">
        <v>1.4430000000000001</v>
      </c>
      <c r="E175" s="550">
        <v>0.35582593351199487</v>
      </c>
      <c r="F175" s="550">
        <v>0</v>
      </c>
      <c r="G175" s="552">
        <v>0</v>
      </c>
      <c r="H175" s="552">
        <v>0</v>
      </c>
      <c r="I175" s="552">
        <v>0</v>
      </c>
      <c r="J175" s="552">
        <v>0</v>
      </c>
      <c r="K175" s="552">
        <v>0.17791296675599744</v>
      </c>
      <c r="L175" s="552">
        <v>0</v>
      </c>
      <c r="M175" s="552">
        <v>0.17791296675599744</v>
      </c>
      <c r="N175" s="552">
        <v>0</v>
      </c>
      <c r="O175" s="552">
        <v>0.16399999999999998</v>
      </c>
      <c r="P175" s="552">
        <v>0.16399999999999998</v>
      </c>
      <c r="Q175" s="552">
        <v>0</v>
      </c>
      <c r="R175" s="552">
        <v>0</v>
      </c>
      <c r="S175" s="549">
        <v>1.4430000000000001</v>
      </c>
      <c r="T175" s="550">
        <f t="shared" si="4"/>
        <v>-0.35582593351199487</v>
      </c>
      <c r="U175" s="116">
        <f t="shared" si="5"/>
        <v>0</v>
      </c>
      <c r="V175" s="327"/>
      <c r="W175" s="328"/>
      <c r="X175" s="326" t="s">
        <v>883</v>
      </c>
      <c r="Y175" s="327">
        <v>0.25</v>
      </c>
      <c r="Z175" s="327">
        <v>0</v>
      </c>
      <c r="AA175" s="329">
        <v>2015</v>
      </c>
      <c r="AB175" s="329">
        <v>2019</v>
      </c>
      <c r="AC175" s="327">
        <v>1.702</v>
      </c>
      <c r="AD175" s="327">
        <v>0</v>
      </c>
      <c r="AE175" s="327">
        <v>0</v>
      </c>
      <c r="AF175" s="327">
        <v>0</v>
      </c>
      <c r="AG175" s="327">
        <v>0</v>
      </c>
      <c r="AH175" s="327">
        <v>0</v>
      </c>
      <c r="AI175" s="327">
        <v>0</v>
      </c>
    </row>
    <row r="176" spans="1:35" s="325" customFormat="1" ht="35.1" customHeight="1" outlineLevel="1" x14ac:dyDescent="0.25">
      <c r="A176" s="325" t="s">
        <v>356</v>
      </c>
      <c r="B176" s="326"/>
      <c r="C176" s="119" t="s">
        <v>652</v>
      </c>
      <c r="D176" s="552">
        <v>3.1509999999999998</v>
      </c>
      <c r="E176" s="550">
        <v>0.77729816142508457</v>
      </c>
      <c r="F176" s="550">
        <v>0</v>
      </c>
      <c r="G176" s="552">
        <v>0</v>
      </c>
      <c r="H176" s="552">
        <v>0</v>
      </c>
      <c r="I176" s="552">
        <v>0</v>
      </c>
      <c r="J176" s="552">
        <v>0</v>
      </c>
      <c r="K176" s="552">
        <v>0.38864908071254228</v>
      </c>
      <c r="L176" s="552">
        <v>0</v>
      </c>
      <c r="M176" s="552">
        <v>0.38864908071254228</v>
      </c>
      <c r="N176" s="552">
        <v>0</v>
      </c>
      <c r="O176" s="552">
        <v>0.65300000000000002</v>
      </c>
      <c r="P176" s="552">
        <v>0.65300000000000002</v>
      </c>
      <c r="Q176" s="552">
        <v>0.15400000000000003</v>
      </c>
      <c r="R176" s="552">
        <v>0.15400000000000003</v>
      </c>
      <c r="S176" s="549">
        <v>3.1509999999999998</v>
      </c>
      <c r="T176" s="550">
        <f t="shared" si="4"/>
        <v>-0.77729816142508457</v>
      </c>
      <c r="U176" s="116">
        <f t="shared" si="5"/>
        <v>0</v>
      </c>
      <c r="V176" s="327"/>
      <c r="W176" s="328"/>
      <c r="X176" s="326" t="s">
        <v>883</v>
      </c>
      <c r="Y176" s="327">
        <v>1.323</v>
      </c>
      <c r="Z176" s="327">
        <v>0</v>
      </c>
      <c r="AA176" s="329">
        <v>2015</v>
      </c>
      <c r="AB176" s="329">
        <v>2019</v>
      </c>
      <c r="AC176" s="327">
        <v>3.7189999999999999</v>
      </c>
      <c r="AD176" s="327">
        <v>0</v>
      </c>
      <c r="AE176" s="327">
        <v>0</v>
      </c>
      <c r="AF176" s="327">
        <v>6.3E-2</v>
      </c>
      <c r="AG176" s="327">
        <v>0</v>
      </c>
      <c r="AH176" s="327">
        <v>0</v>
      </c>
      <c r="AI176" s="327">
        <v>0</v>
      </c>
    </row>
    <row r="177" spans="1:35" s="325" customFormat="1" ht="35.1" customHeight="1" outlineLevel="1" x14ac:dyDescent="0.25">
      <c r="A177" s="325" t="s">
        <v>356</v>
      </c>
      <c r="B177" s="326"/>
      <c r="C177" s="119" t="s">
        <v>653</v>
      </c>
      <c r="D177" s="552">
        <v>4.0759999999999996</v>
      </c>
      <c r="E177" s="550">
        <v>1.0054118944331731</v>
      </c>
      <c r="F177" s="550">
        <v>0</v>
      </c>
      <c r="G177" s="552">
        <v>0</v>
      </c>
      <c r="H177" s="552">
        <v>0</v>
      </c>
      <c r="I177" s="552">
        <v>0</v>
      </c>
      <c r="J177" s="552">
        <v>0</v>
      </c>
      <c r="K177" s="552">
        <v>0.50270594721658657</v>
      </c>
      <c r="L177" s="552">
        <v>0</v>
      </c>
      <c r="M177" s="552">
        <v>0.50270594721658657</v>
      </c>
      <c r="N177" s="552">
        <v>0</v>
      </c>
      <c r="O177" s="552">
        <v>0.17</v>
      </c>
      <c r="P177" s="552">
        <v>0.17</v>
      </c>
      <c r="Q177" s="552">
        <v>0.17</v>
      </c>
      <c r="R177" s="552">
        <v>0.17</v>
      </c>
      <c r="S177" s="549">
        <v>4.0759999999999996</v>
      </c>
      <c r="T177" s="550">
        <f t="shared" si="4"/>
        <v>-1.0054118944331731</v>
      </c>
      <c r="U177" s="116">
        <f t="shared" si="5"/>
        <v>0</v>
      </c>
      <c r="V177" s="327"/>
      <c r="W177" s="328"/>
      <c r="X177" s="326" t="s">
        <v>883</v>
      </c>
      <c r="Y177" s="327">
        <v>2.1</v>
      </c>
      <c r="Z177" s="327">
        <v>0</v>
      </c>
      <c r="AA177" s="329">
        <v>2015</v>
      </c>
      <c r="AB177" s="329">
        <v>2019</v>
      </c>
      <c r="AC177" s="327">
        <v>4.8099999999999996</v>
      </c>
      <c r="AD177" s="327">
        <v>0</v>
      </c>
      <c r="AE177" s="327">
        <v>0</v>
      </c>
      <c r="AF177" s="327">
        <v>0.1</v>
      </c>
      <c r="AG177" s="327">
        <v>0</v>
      </c>
      <c r="AH177" s="327">
        <v>0</v>
      </c>
      <c r="AI177" s="327">
        <v>0</v>
      </c>
    </row>
    <row r="178" spans="1:35" s="325" customFormat="1" ht="35.1" customHeight="1" outlineLevel="1" x14ac:dyDescent="0.25">
      <c r="A178" s="325" t="s">
        <v>356</v>
      </c>
      <c r="B178" s="326"/>
      <c r="C178" s="119" t="s">
        <v>868</v>
      </c>
      <c r="D178" s="552">
        <v>0</v>
      </c>
      <c r="E178" s="550">
        <v>0</v>
      </c>
      <c r="F178" s="550">
        <v>0</v>
      </c>
      <c r="G178" s="552">
        <v>0</v>
      </c>
      <c r="H178" s="552">
        <v>0</v>
      </c>
      <c r="I178" s="552">
        <v>0</v>
      </c>
      <c r="J178" s="552">
        <v>0</v>
      </c>
      <c r="K178" s="552">
        <v>0</v>
      </c>
      <c r="L178" s="552">
        <v>0</v>
      </c>
      <c r="M178" s="552">
        <v>0</v>
      </c>
      <c r="N178" s="552">
        <v>0</v>
      </c>
      <c r="O178" s="552">
        <v>0.34399999999999997</v>
      </c>
      <c r="P178" s="552">
        <v>0</v>
      </c>
      <c r="Q178" s="552">
        <v>0.34399999999999997</v>
      </c>
      <c r="R178" s="552">
        <v>0</v>
      </c>
      <c r="S178" s="549" t="s">
        <v>760</v>
      </c>
      <c r="T178" s="550">
        <f t="shared" si="4"/>
        <v>0</v>
      </c>
      <c r="U178" s="116" t="str">
        <f t="shared" si="5"/>
        <v>&gt;100 %</v>
      </c>
      <c r="V178" s="327"/>
      <c r="W178" s="328"/>
      <c r="X178" s="326">
        <v>0</v>
      </c>
      <c r="Y178" s="327">
        <v>0.25</v>
      </c>
      <c r="Z178" s="327">
        <v>0</v>
      </c>
      <c r="AA178" s="329">
        <v>2015</v>
      </c>
      <c r="AB178" s="329">
        <v>2015</v>
      </c>
      <c r="AC178" s="327">
        <v>0</v>
      </c>
      <c r="AD178" s="327">
        <v>0</v>
      </c>
      <c r="AE178" s="327">
        <v>0</v>
      </c>
      <c r="AF178" s="327">
        <v>0.25</v>
      </c>
      <c r="AG178" s="327">
        <v>0</v>
      </c>
      <c r="AH178" s="327" t="s">
        <v>802</v>
      </c>
      <c r="AI178" s="327" t="s">
        <v>802</v>
      </c>
    </row>
    <row r="179" spans="1:35" s="325" customFormat="1" ht="35.1" customHeight="1" outlineLevel="1" x14ac:dyDescent="0.25">
      <c r="A179" s="325" t="s">
        <v>356</v>
      </c>
      <c r="B179" s="326"/>
      <c r="C179" s="119" t="s">
        <v>1004</v>
      </c>
      <c r="D179" s="552">
        <v>0</v>
      </c>
      <c r="E179" s="550">
        <v>0</v>
      </c>
      <c r="F179" s="550">
        <v>0</v>
      </c>
      <c r="G179" s="552">
        <v>0</v>
      </c>
      <c r="H179" s="552">
        <v>0</v>
      </c>
      <c r="I179" s="552">
        <v>0</v>
      </c>
      <c r="J179" s="552">
        <v>0</v>
      </c>
      <c r="K179" s="552">
        <v>0</v>
      </c>
      <c r="L179" s="552">
        <v>0</v>
      </c>
      <c r="M179" s="552">
        <v>0</v>
      </c>
      <c r="N179" s="552">
        <v>0</v>
      </c>
      <c r="O179" s="552">
        <v>0.45400000000000001</v>
      </c>
      <c r="P179" s="552">
        <v>0.45400000000000001</v>
      </c>
      <c r="Q179" s="552">
        <v>0</v>
      </c>
      <c r="R179" s="552">
        <v>0</v>
      </c>
      <c r="S179" s="549" t="s">
        <v>760</v>
      </c>
      <c r="T179" s="550">
        <f t="shared" si="4"/>
        <v>0</v>
      </c>
      <c r="U179" s="116" t="str">
        <f t="shared" si="5"/>
        <v>&gt;100 %</v>
      </c>
      <c r="V179" s="327"/>
      <c r="W179" s="328"/>
      <c r="X179" s="326">
        <v>0</v>
      </c>
      <c r="Y179" s="327">
        <v>0</v>
      </c>
      <c r="Z179" s="327">
        <v>0</v>
      </c>
      <c r="AA179" s="329">
        <v>2015</v>
      </c>
      <c r="AB179" s="329">
        <v>2015</v>
      </c>
      <c r="AC179" s="327">
        <v>0</v>
      </c>
      <c r="AD179" s="327">
        <v>0</v>
      </c>
      <c r="AE179" s="327">
        <v>0</v>
      </c>
      <c r="AF179" s="327">
        <v>0</v>
      </c>
      <c r="AG179" s="327">
        <v>0</v>
      </c>
      <c r="AH179" s="327">
        <v>0</v>
      </c>
      <c r="AI179" s="327">
        <v>0</v>
      </c>
    </row>
    <row r="180" spans="1:35" s="325" customFormat="1" ht="35.1" customHeight="1" outlineLevel="1" x14ac:dyDescent="0.25">
      <c r="A180" s="325" t="s">
        <v>356</v>
      </c>
      <c r="B180" s="326"/>
      <c r="C180" s="119" t="s">
        <v>1005</v>
      </c>
      <c r="D180" s="552">
        <v>0</v>
      </c>
      <c r="E180" s="550">
        <v>0</v>
      </c>
      <c r="F180" s="550">
        <v>0</v>
      </c>
      <c r="G180" s="552">
        <v>0</v>
      </c>
      <c r="H180" s="552">
        <v>0</v>
      </c>
      <c r="I180" s="552">
        <v>0</v>
      </c>
      <c r="J180" s="552">
        <v>0</v>
      </c>
      <c r="K180" s="552">
        <v>0</v>
      </c>
      <c r="L180" s="552">
        <v>0</v>
      </c>
      <c r="M180" s="552">
        <v>0</v>
      </c>
      <c r="N180" s="552">
        <v>0</v>
      </c>
      <c r="O180" s="552">
        <v>0.158</v>
      </c>
      <c r="P180" s="552">
        <v>0.158</v>
      </c>
      <c r="Q180" s="552">
        <v>0</v>
      </c>
      <c r="R180" s="552">
        <v>0</v>
      </c>
      <c r="S180" s="549" t="s">
        <v>760</v>
      </c>
      <c r="T180" s="550">
        <f t="shared" si="4"/>
        <v>0</v>
      </c>
      <c r="U180" s="116" t="str">
        <f t="shared" si="5"/>
        <v>&gt;100 %</v>
      </c>
      <c r="V180" s="327"/>
      <c r="W180" s="328"/>
      <c r="X180" s="326">
        <v>0</v>
      </c>
      <c r="Y180" s="327">
        <v>0</v>
      </c>
      <c r="Z180" s="327">
        <v>0</v>
      </c>
      <c r="AA180" s="329">
        <v>2015</v>
      </c>
      <c r="AB180" s="329">
        <v>2015</v>
      </c>
      <c r="AC180" s="327">
        <v>0</v>
      </c>
      <c r="AD180" s="327">
        <v>0</v>
      </c>
      <c r="AE180" s="327">
        <v>0</v>
      </c>
      <c r="AF180" s="327">
        <v>0</v>
      </c>
      <c r="AG180" s="327">
        <v>0</v>
      </c>
      <c r="AH180" s="327">
        <v>0</v>
      </c>
      <c r="AI180" s="327">
        <v>0</v>
      </c>
    </row>
    <row r="181" spans="1:35" s="325" customFormat="1" ht="35.1" customHeight="1" outlineLevel="1" x14ac:dyDescent="0.25">
      <c r="A181" s="325" t="s">
        <v>356</v>
      </c>
      <c r="B181" s="326"/>
      <c r="C181" s="119" t="s">
        <v>1006</v>
      </c>
      <c r="D181" s="552">
        <v>0</v>
      </c>
      <c r="E181" s="550">
        <v>0</v>
      </c>
      <c r="F181" s="550">
        <v>0</v>
      </c>
      <c r="G181" s="552">
        <v>0</v>
      </c>
      <c r="H181" s="552">
        <v>0</v>
      </c>
      <c r="I181" s="552">
        <v>0</v>
      </c>
      <c r="J181" s="552">
        <v>0</v>
      </c>
      <c r="K181" s="552">
        <v>0</v>
      </c>
      <c r="L181" s="552">
        <v>0</v>
      </c>
      <c r="M181" s="552">
        <v>0</v>
      </c>
      <c r="N181" s="552">
        <v>0</v>
      </c>
      <c r="O181" s="552">
        <v>0.16000000000000003</v>
      </c>
      <c r="P181" s="552">
        <v>0.16000000000000003</v>
      </c>
      <c r="Q181" s="552">
        <v>0</v>
      </c>
      <c r="R181" s="552">
        <v>0</v>
      </c>
      <c r="S181" s="549" t="s">
        <v>760</v>
      </c>
      <c r="T181" s="550">
        <f t="shared" si="4"/>
        <v>0</v>
      </c>
      <c r="U181" s="116" t="str">
        <f t="shared" si="5"/>
        <v>&gt;100 %</v>
      </c>
      <c r="V181" s="327"/>
      <c r="W181" s="328"/>
      <c r="X181" s="326">
        <v>0</v>
      </c>
      <c r="Y181" s="327">
        <v>0</v>
      </c>
      <c r="Z181" s="327">
        <v>0</v>
      </c>
      <c r="AA181" s="329">
        <v>2015</v>
      </c>
      <c r="AB181" s="329">
        <v>2015</v>
      </c>
      <c r="AC181" s="327">
        <v>0</v>
      </c>
      <c r="AD181" s="327">
        <v>0</v>
      </c>
      <c r="AE181" s="327">
        <v>0</v>
      </c>
      <c r="AF181" s="327">
        <v>0</v>
      </c>
      <c r="AG181" s="327">
        <v>0</v>
      </c>
      <c r="AH181" s="327">
        <v>0</v>
      </c>
      <c r="AI181" s="327">
        <v>0</v>
      </c>
    </row>
    <row r="182" spans="1:35" s="325" customFormat="1" ht="35.1" customHeight="1" outlineLevel="1" x14ac:dyDescent="0.25">
      <c r="A182" s="325" t="s">
        <v>356</v>
      </c>
      <c r="B182" s="326"/>
      <c r="C182" s="119" t="s">
        <v>1007</v>
      </c>
      <c r="D182" s="552">
        <v>0</v>
      </c>
      <c r="E182" s="550">
        <v>0</v>
      </c>
      <c r="F182" s="550">
        <v>0</v>
      </c>
      <c r="G182" s="552">
        <v>0</v>
      </c>
      <c r="H182" s="552">
        <v>0</v>
      </c>
      <c r="I182" s="552">
        <v>0</v>
      </c>
      <c r="J182" s="552">
        <v>0</v>
      </c>
      <c r="K182" s="552">
        <v>0</v>
      </c>
      <c r="L182" s="552">
        <v>0</v>
      </c>
      <c r="M182" s="552">
        <v>0</v>
      </c>
      <c r="N182" s="552">
        <v>0</v>
      </c>
      <c r="O182" s="552">
        <v>0.19900000000000001</v>
      </c>
      <c r="P182" s="552">
        <v>0.19900000000000001</v>
      </c>
      <c r="Q182" s="552">
        <v>0</v>
      </c>
      <c r="R182" s="552">
        <v>0</v>
      </c>
      <c r="S182" s="549" t="s">
        <v>760</v>
      </c>
      <c r="T182" s="550">
        <f t="shared" si="4"/>
        <v>0</v>
      </c>
      <c r="U182" s="116" t="str">
        <f t="shared" si="5"/>
        <v>&gt;100 %</v>
      </c>
      <c r="V182" s="327"/>
      <c r="W182" s="328"/>
      <c r="X182" s="326">
        <v>0</v>
      </c>
      <c r="Y182" s="327">
        <v>0</v>
      </c>
      <c r="Z182" s="327">
        <v>0</v>
      </c>
      <c r="AA182" s="329">
        <v>2015</v>
      </c>
      <c r="AB182" s="329">
        <v>2015</v>
      </c>
      <c r="AC182" s="327">
        <v>0</v>
      </c>
      <c r="AD182" s="327">
        <v>0</v>
      </c>
      <c r="AE182" s="327">
        <v>0</v>
      </c>
      <c r="AF182" s="327">
        <v>0</v>
      </c>
      <c r="AG182" s="327">
        <v>0</v>
      </c>
      <c r="AH182" s="327">
        <v>0</v>
      </c>
      <c r="AI182" s="327">
        <v>0</v>
      </c>
    </row>
    <row r="183" spans="1:35" s="325" customFormat="1" ht="35.1" customHeight="1" outlineLevel="1" x14ac:dyDescent="0.25">
      <c r="A183" s="325" t="s">
        <v>356</v>
      </c>
      <c r="B183" s="326"/>
      <c r="C183" s="119" t="s">
        <v>1008</v>
      </c>
      <c r="D183" s="552">
        <v>0</v>
      </c>
      <c r="E183" s="550">
        <v>0</v>
      </c>
      <c r="F183" s="550">
        <v>0</v>
      </c>
      <c r="G183" s="552">
        <v>0</v>
      </c>
      <c r="H183" s="552">
        <v>0</v>
      </c>
      <c r="I183" s="552">
        <v>0</v>
      </c>
      <c r="J183" s="552">
        <v>0</v>
      </c>
      <c r="K183" s="552">
        <v>0</v>
      </c>
      <c r="L183" s="552">
        <v>0</v>
      </c>
      <c r="M183" s="552">
        <v>0</v>
      </c>
      <c r="N183" s="552">
        <v>0</v>
      </c>
      <c r="O183" s="552">
        <v>0.14200000000000002</v>
      </c>
      <c r="P183" s="552">
        <v>0.14200000000000002</v>
      </c>
      <c r="Q183" s="552">
        <v>0</v>
      </c>
      <c r="R183" s="552">
        <v>0</v>
      </c>
      <c r="S183" s="549" t="s">
        <v>760</v>
      </c>
      <c r="T183" s="550">
        <f t="shared" si="4"/>
        <v>0</v>
      </c>
      <c r="U183" s="116" t="str">
        <f t="shared" si="5"/>
        <v>&gt;100 %</v>
      </c>
      <c r="V183" s="327"/>
      <c r="W183" s="328"/>
      <c r="X183" s="326">
        <v>0</v>
      </c>
      <c r="Y183" s="327">
        <v>0</v>
      </c>
      <c r="Z183" s="327">
        <v>0</v>
      </c>
      <c r="AA183" s="329">
        <v>2015</v>
      </c>
      <c r="AB183" s="329">
        <v>2015</v>
      </c>
      <c r="AC183" s="327">
        <v>0</v>
      </c>
      <c r="AD183" s="327">
        <v>0</v>
      </c>
      <c r="AE183" s="327">
        <v>0</v>
      </c>
      <c r="AF183" s="327">
        <v>0</v>
      </c>
      <c r="AG183" s="327">
        <v>0</v>
      </c>
      <c r="AH183" s="327">
        <v>0</v>
      </c>
      <c r="AI183" s="327">
        <v>0</v>
      </c>
    </row>
    <row r="184" spans="1:35" s="325" customFormat="1" ht="35.1" customHeight="1" outlineLevel="1" x14ac:dyDescent="0.25">
      <c r="A184" s="325" t="s">
        <v>356</v>
      </c>
      <c r="B184" s="326"/>
      <c r="C184" s="119" t="s">
        <v>1009</v>
      </c>
      <c r="D184" s="552">
        <v>0</v>
      </c>
      <c r="E184" s="550">
        <v>0</v>
      </c>
      <c r="F184" s="550">
        <v>0</v>
      </c>
      <c r="G184" s="552">
        <v>0</v>
      </c>
      <c r="H184" s="552">
        <v>0</v>
      </c>
      <c r="I184" s="552">
        <v>0</v>
      </c>
      <c r="J184" s="552">
        <v>0</v>
      </c>
      <c r="K184" s="552">
        <v>0</v>
      </c>
      <c r="L184" s="552">
        <v>0</v>
      </c>
      <c r="M184" s="552">
        <v>0</v>
      </c>
      <c r="N184" s="552">
        <v>0</v>
      </c>
      <c r="O184" s="552">
        <v>0.16300000000000001</v>
      </c>
      <c r="P184" s="552">
        <v>0.16300000000000001</v>
      </c>
      <c r="Q184" s="552">
        <v>0</v>
      </c>
      <c r="R184" s="552">
        <v>0</v>
      </c>
      <c r="S184" s="549" t="s">
        <v>760</v>
      </c>
      <c r="T184" s="550">
        <f t="shared" si="4"/>
        <v>0</v>
      </c>
      <c r="U184" s="116" t="str">
        <f t="shared" si="5"/>
        <v>&gt;100 %</v>
      </c>
      <c r="V184" s="327"/>
      <c r="W184" s="328"/>
      <c r="X184" s="326">
        <v>0</v>
      </c>
      <c r="Y184" s="327">
        <v>0</v>
      </c>
      <c r="Z184" s="327">
        <v>0</v>
      </c>
      <c r="AA184" s="329">
        <v>2015</v>
      </c>
      <c r="AB184" s="329">
        <v>2015</v>
      </c>
      <c r="AC184" s="327">
        <v>0</v>
      </c>
      <c r="AD184" s="327">
        <v>0</v>
      </c>
      <c r="AE184" s="327">
        <v>0</v>
      </c>
      <c r="AF184" s="327">
        <v>0</v>
      </c>
      <c r="AG184" s="327">
        <v>0</v>
      </c>
      <c r="AH184" s="327">
        <v>0</v>
      </c>
      <c r="AI184" s="327">
        <v>0</v>
      </c>
    </row>
    <row r="185" spans="1:35" s="325" customFormat="1" ht="35.1" customHeight="1" outlineLevel="1" x14ac:dyDescent="0.25">
      <c r="A185" s="325" t="s">
        <v>356</v>
      </c>
      <c r="B185" s="326"/>
      <c r="C185" s="119" t="s">
        <v>1010</v>
      </c>
      <c r="D185" s="552">
        <v>0</v>
      </c>
      <c r="E185" s="550">
        <v>0</v>
      </c>
      <c r="F185" s="550">
        <v>0</v>
      </c>
      <c r="G185" s="552">
        <v>0</v>
      </c>
      <c r="H185" s="552">
        <v>0</v>
      </c>
      <c r="I185" s="552">
        <v>0</v>
      </c>
      <c r="J185" s="552">
        <v>0</v>
      </c>
      <c r="K185" s="552">
        <v>0</v>
      </c>
      <c r="L185" s="552">
        <v>0</v>
      </c>
      <c r="M185" s="552">
        <v>0</v>
      </c>
      <c r="N185" s="552">
        <v>0</v>
      </c>
      <c r="O185" s="552">
        <v>0.38300000000000001</v>
      </c>
      <c r="P185" s="552">
        <v>0.38300000000000001</v>
      </c>
      <c r="Q185" s="552">
        <v>0.38300000000000001</v>
      </c>
      <c r="R185" s="552">
        <v>0.38300000000000001</v>
      </c>
      <c r="S185" s="549" t="s">
        <v>760</v>
      </c>
      <c r="T185" s="550">
        <f t="shared" si="4"/>
        <v>0</v>
      </c>
      <c r="U185" s="116" t="str">
        <f t="shared" si="5"/>
        <v>&gt;100 %</v>
      </c>
      <c r="V185" s="327"/>
      <c r="W185" s="328"/>
      <c r="X185" s="326">
        <v>0</v>
      </c>
      <c r="Y185" s="327">
        <v>0.4</v>
      </c>
      <c r="Z185" s="327">
        <v>0</v>
      </c>
      <c r="AA185" s="329">
        <v>2015</v>
      </c>
      <c r="AB185" s="329">
        <v>2015</v>
      </c>
      <c r="AC185" s="327">
        <v>0</v>
      </c>
      <c r="AD185" s="327">
        <v>0</v>
      </c>
      <c r="AE185" s="327">
        <v>0</v>
      </c>
      <c r="AF185" s="327">
        <v>0.4</v>
      </c>
      <c r="AG185" s="327">
        <v>0</v>
      </c>
      <c r="AH185" s="327" t="s">
        <v>802</v>
      </c>
      <c r="AI185" s="327" t="s">
        <v>802</v>
      </c>
    </row>
    <row r="186" spans="1:35" s="325" customFormat="1" ht="35.1" customHeight="1" outlineLevel="1" x14ac:dyDescent="0.25">
      <c r="A186" s="325" t="s">
        <v>356</v>
      </c>
      <c r="B186" s="326"/>
      <c r="C186" s="119" t="s">
        <v>654</v>
      </c>
      <c r="D186" s="552">
        <v>0</v>
      </c>
      <c r="E186" s="550">
        <v>0</v>
      </c>
      <c r="F186" s="550">
        <v>0.156</v>
      </c>
      <c r="G186" s="552">
        <v>0</v>
      </c>
      <c r="H186" s="552">
        <v>0</v>
      </c>
      <c r="I186" s="552">
        <v>0</v>
      </c>
      <c r="J186" s="552">
        <v>0</v>
      </c>
      <c r="K186" s="552">
        <v>0</v>
      </c>
      <c r="L186" s="552">
        <v>0.156</v>
      </c>
      <c r="M186" s="552">
        <v>0</v>
      </c>
      <c r="N186" s="552">
        <v>0</v>
      </c>
      <c r="O186" s="552">
        <v>0.156</v>
      </c>
      <c r="P186" s="552">
        <v>0</v>
      </c>
      <c r="Q186" s="552">
        <v>0</v>
      </c>
      <c r="R186" s="552">
        <v>0</v>
      </c>
      <c r="S186" s="549" t="s">
        <v>760</v>
      </c>
      <c r="T186" s="550">
        <f t="shared" si="4"/>
        <v>0.156</v>
      </c>
      <c r="U186" s="116" t="str">
        <f t="shared" si="5"/>
        <v>&gt;100 %</v>
      </c>
      <c r="V186" s="327"/>
      <c r="W186" s="328"/>
      <c r="X186" s="326" t="s">
        <v>463</v>
      </c>
      <c r="Y186" s="327">
        <v>0</v>
      </c>
      <c r="Z186" s="327">
        <v>0</v>
      </c>
      <c r="AA186" s="329">
        <v>2015</v>
      </c>
      <c r="AB186" s="329">
        <v>2015</v>
      </c>
      <c r="AC186" s="327">
        <v>0</v>
      </c>
      <c r="AD186" s="327">
        <v>0</v>
      </c>
      <c r="AE186" s="327">
        <v>0</v>
      </c>
      <c r="AF186" s="327">
        <v>0</v>
      </c>
      <c r="AG186" s="327">
        <v>0</v>
      </c>
      <c r="AH186" s="327">
        <v>0</v>
      </c>
      <c r="AI186" s="327">
        <v>0</v>
      </c>
    </row>
    <row r="187" spans="1:35" s="325" customFormat="1" ht="35.1" customHeight="1" outlineLevel="1" x14ac:dyDescent="0.25">
      <c r="A187" s="325" t="s">
        <v>353</v>
      </c>
      <c r="B187" s="326"/>
      <c r="C187" s="119" t="s">
        <v>403</v>
      </c>
      <c r="D187" s="552">
        <v>0.14277999999999999</v>
      </c>
      <c r="E187" s="550">
        <v>3.2366999999999999</v>
      </c>
      <c r="F187" s="550">
        <v>3.111498E-2</v>
      </c>
      <c r="G187" s="552">
        <v>0</v>
      </c>
      <c r="H187" s="552">
        <v>0</v>
      </c>
      <c r="I187" s="552">
        <v>0</v>
      </c>
      <c r="J187" s="552">
        <v>0</v>
      </c>
      <c r="K187" s="552">
        <v>0</v>
      </c>
      <c r="L187" s="552">
        <v>2.5673999999999999E-2</v>
      </c>
      <c r="M187" s="552">
        <v>3.2366999999999999</v>
      </c>
      <c r="N187" s="552">
        <v>5.4409799999999998E-3</v>
      </c>
      <c r="O187" s="552">
        <v>0.121</v>
      </c>
      <c r="P187" s="552">
        <v>0</v>
      </c>
      <c r="Q187" s="552">
        <v>0</v>
      </c>
      <c r="R187" s="552">
        <v>0</v>
      </c>
      <c r="S187" s="549">
        <v>0.11166501999999999</v>
      </c>
      <c r="T187" s="550">
        <f t="shared" si="4"/>
        <v>-3.20558502</v>
      </c>
      <c r="U187" s="116">
        <f t="shared" si="5"/>
        <v>9.6131800908332565E-3</v>
      </c>
      <c r="V187" s="327"/>
      <c r="W187" s="328"/>
      <c r="X187" s="326" t="s">
        <v>883</v>
      </c>
      <c r="Y187" s="327">
        <v>0</v>
      </c>
      <c r="Z187" s="327">
        <v>0</v>
      </c>
      <c r="AA187" s="329">
        <v>2014</v>
      </c>
      <c r="AB187" s="329">
        <v>2015</v>
      </c>
      <c r="AC187" s="327">
        <v>51.452719999999992</v>
      </c>
      <c r="AD187" s="327">
        <v>0</v>
      </c>
      <c r="AE187" s="327">
        <v>0</v>
      </c>
      <c r="AF187" s="327">
        <v>0</v>
      </c>
      <c r="AG187" s="327">
        <v>0</v>
      </c>
      <c r="AH187" s="327">
        <v>0</v>
      </c>
      <c r="AI187" s="327">
        <v>0</v>
      </c>
    </row>
    <row r="188" spans="1:35" s="325" customFormat="1" ht="35.1" customHeight="1" outlineLevel="1" x14ac:dyDescent="0.25">
      <c r="A188" s="325" t="s">
        <v>353</v>
      </c>
      <c r="B188" s="326"/>
      <c r="C188" s="119" t="s">
        <v>870</v>
      </c>
      <c r="D188" s="552">
        <v>0</v>
      </c>
      <c r="E188" s="550">
        <v>0</v>
      </c>
      <c r="F188" s="550">
        <v>2.85</v>
      </c>
      <c r="G188" s="552">
        <v>0</v>
      </c>
      <c r="H188" s="552">
        <v>2.85</v>
      </c>
      <c r="I188" s="552">
        <v>0</v>
      </c>
      <c r="J188" s="552">
        <v>0</v>
      </c>
      <c r="K188" s="552">
        <v>0</v>
      </c>
      <c r="L188" s="552">
        <v>0</v>
      </c>
      <c r="M188" s="552">
        <v>0</v>
      </c>
      <c r="N188" s="552">
        <v>0</v>
      </c>
      <c r="O188" s="552">
        <v>2.415</v>
      </c>
      <c r="P188" s="552">
        <v>0</v>
      </c>
      <c r="Q188" s="552">
        <v>0</v>
      </c>
      <c r="R188" s="552">
        <v>0</v>
      </c>
      <c r="S188" s="549" t="s">
        <v>760</v>
      </c>
      <c r="T188" s="550">
        <f t="shared" si="4"/>
        <v>2.85</v>
      </c>
      <c r="U188" s="116" t="str">
        <f t="shared" si="5"/>
        <v>&gt;100 %</v>
      </c>
      <c r="V188" s="327"/>
      <c r="W188" s="328"/>
      <c r="X188" s="326" t="s">
        <v>463</v>
      </c>
      <c r="Y188" s="327">
        <v>0</v>
      </c>
      <c r="Z188" s="327">
        <v>0</v>
      </c>
      <c r="AA188" s="329">
        <v>2015</v>
      </c>
      <c r="AB188" s="329">
        <v>2015</v>
      </c>
      <c r="AC188" s="327">
        <v>0</v>
      </c>
      <c r="AD188" s="327">
        <v>0</v>
      </c>
      <c r="AE188" s="327">
        <v>0</v>
      </c>
      <c r="AF188" s="327">
        <v>0</v>
      </c>
      <c r="AG188" s="327">
        <v>0</v>
      </c>
      <c r="AH188" s="327">
        <v>0</v>
      </c>
      <c r="AI188" s="327">
        <v>0</v>
      </c>
    </row>
    <row r="189" spans="1:35" s="325" customFormat="1" ht="35.1" customHeight="1" outlineLevel="1" x14ac:dyDescent="0.25">
      <c r="A189" s="325" t="s">
        <v>357</v>
      </c>
      <c r="B189" s="326"/>
      <c r="C189" s="119" t="s">
        <v>678</v>
      </c>
      <c r="D189" s="552">
        <v>1.8049999999999999</v>
      </c>
      <c r="E189" s="550">
        <v>1.8049999999999999</v>
      </c>
      <c r="F189" s="550">
        <v>0</v>
      </c>
      <c r="G189" s="552">
        <v>0</v>
      </c>
      <c r="H189" s="552">
        <v>0</v>
      </c>
      <c r="I189" s="552">
        <v>1.8049999999999999</v>
      </c>
      <c r="J189" s="552">
        <v>0</v>
      </c>
      <c r="K189" s="552">
        <v>0</v>
      </c>
      <c r="L189" s="552">
        <v>0</v>
      </c>
      <c r="M189" s="552">
        <v>0</v>
      </c>
      <c r="N189" s="552">
        <v>0</v>
      </c>
      <c r="O189" s="552">
        <v>0</v>
      </c>
      <c r="P189" s="552">
        <v>0</v>
      </c>
      <c r="Q189" s="552">
        <v>0</v>
      </c>
      <c r="R189" s="552">
        <v>0</v>
      </c>
      <c r="S189" s="549">
        <v>1.8049999999999999</v>
      </c>
      <c r="T189" s="550">
        <f t="shared" si="4"/>
        <v>-1.8049999999999999</v>
      </c>
      <c r="U189" s="116">
        <f t="shared" si="5"/>
        <v>0</v>
      </c>
      <c r="V189" s="327"/>
      <c r="W189" s="328"/>
      <c r="X189" s="326" t="s">
        <v>883</v>
      </c>
      <c r="Y189" s="327">
        <v>0</v>
      </c>
      <c r="Z189" s="327">
        <v>0</v>
      </c>
      <c r="AA189" s="329">
        <v>2014</v>
      </c>
      <c r="AB189" s="329">
        <v>2015</v>
      </c>
      <c r="AC189" s="327">
        <v>0</v>
      </c>
      <c r="AD189" s="327">
        <v>0</v>
      </c>
      <c r="AE189" s="327">
        <v>0</v>
      </c>
      <c r="AF189" s="327">
        <v>0</v>
      </c>
      <c r="AG189" s="327">
        <v>0</v>
      </c>
      <c r="AH189" s="327">
        <v>0</v>
      </c>
      <c r="AI189" s="327">
        <v>0</v>
      </c>
    </row>
    <row r="190" spans="1:35" s="325" customFormat="1" ht="35.1" customHeight="1" outlineLevel="1" x14ac:dyDescent="0.25">
      <c r="A190" s="325" t="s">
        <v>355</v>
      </c>
      <c r="B190" s="326"/>
      <c r="C190" s="119" t="s">
        <v>679</v>
      </c>
      <c r="D190" s="552">
        <v>4.9055102812960394</v>
      </c>
      <c r="E190" s="550">
        <v>4.9055102812960385</v>
      </c>
      <c r="F190" s="550">
        <v>3.7590657800000002</v>
      </c>
      <c r="G190" s="552">
        <v>0</v>
      </c>
      <c r="H190" s="552">
        <v>0.38243084999999999</v>
      </c>
      <c r="I190" s="552">
        <v>2.1810647999999997</v>
      </c>
      <c r="J190" s="552">
        <v>0.69120220999999993</v>
      </c>
      <c r="K190" s="552">
        <v>2.7244454812960393</v>
      </c>
      <c r="L190" s="552">
        <v>2.6854327200000006</v>
      </c>
      <c r="M190" s="552">
        <v>0</v>
      </c>
      <c r="N190" s="552">
        <v>0</v>
      </c>
      <c r="O190" s="552">
        <v>7.0884978099999998</v>
      </c>
      <c r="P190" s="552">
        <v>2.5853790800000001</v>
      </c>
      <c r="Q190" s="552">
        <v>7.6351507300000003</v>
      </c>
      <c r="R190" s="552">
        <v>7.6351507300000003</v>
      </c>
      <c r="S190" s="549">
        <v>1.1464445012960391</v>
      </c>
      <c r="T190" s="550">
        <f t="shared" si="4"/>
        <v>-1.1464445012960383</v>
      </c>
      <c r="U190" s="116">
        <f t="shared" si="5"/>
        <v>0.76629454724266788</v>
      </c>
      <c r="V190" s="327"/>
      <c r="W190" s="328"/>
      <c r="X190" s="326" t="s">
        <v>1013</v>
      </c>
      <c r="Y190" s="327">
        <v>0</v>
      </c>
      <c r="Z190" s="327">
        <v>0</v>
      </c>
      <c r="AA190" s="329">
        <v>2015</v>
      </c>
      <c r="AB190" s="329">
        <v>2015</v>
      </c>
      <c r="AC190" s="327">
        <v>5.5505572812960393</v>
      </c>
      <c r="AD190" s="327">
        <v>0</v>
      </c>
      <c r="AE190" s="327">
        <v>0</v>
      </c>
      <c r="AF190" s="327">
        <v>0</v>
      </c>
      <c r="AG190" s="327">
        <v>0</v>
      </c>
      <c r="AH190" s="327" t="s">
        <v>867</v>
      </c>
      <c r="AI190" s="327" t="s">
        <v>867</v>
      </c>
    </row>
    <row r="191" spans="1:35" s="325" customFormat="1" ht="35.1" customHeight="1" outlineLevel="1" x14ac:dyDescent="0.25">
      <c r="A191" s="325" t="s">
        <v>355</v>
      </c>
      <c r="B191" s="326"/>
      <c r="C191" s="119" t="s">
        <v>680</v>
      </c>
      <c r="D191" s="552">
        <v>1.5164117583614596</v>
      </c>
      <c r="E191" s="550">
        <v>0</v>
      </c>
      <c r="F191" s="550">
        <v>0</v>
      </c>
      <c r="G191" s="552">
        <v>0</v>
      </c>
      <c r="H191" s="552">
        <v>0</v>
      </c>
      <c r="I191" s="552">
        <v>0</v>
      </c>
      <c r="J191" s="552">
        <v>0</v>
      </c>
      <c r="K191" s="552">
        <v>0</v>
      </c>
      <c r="L191" s="552">
        <v>0</v>
      </c>
      <c r="M191" s="552">
        <v>0</v>
      </c>
      <c r="N191" s="552">
        <v>0</v>
      </c>
      <c r="O191" s="552">
        <v>1.8289345799999999</v>
      </c>
      <c r="P191" s="552">
        <v>1.8289345799999999</v>
      </c>
      <c r="Q191" s="552">
        <v>1.8820134900000001</v>
      </c>
      <c r="R191" s="552">
        <v>1.8820134900000001</v>
      </c>
      <c r="S191" s="549">
        <v>1.5164117583614596</v>
      </c>
      <c r="T191" s="550">
        <f t="shared" si="4"/>
        <v>0</v>
      </c>
      <c r="U191" s="116" t="str">
        <f t="shared" si="5"/>
        <v>&gt;100 %</v>
      </c>
      <c r="V191" s="327"/>
      <c r="W191" s="328"/>
      <c r="X191" s="326">
        <v>0</v>
      </c>
      <c r="Y191" s="327">
        <v>0</v>
      </c>
      <c r="Z191" s="327">
        <v>0</v>
      </c>
      <c r="AA191" s="329">
        <v>2015</v>
      </c>
      <c r="AB191" s="329">
        <v>2015</v>
      </c>
      <c r="AC191" s="327">
        <v>1.5790461583614597</v>
      </c>
      <c r="AD191" s="327">
        <v>0</v>
      </c>
      <c r="AE191" s="327">
        <v>0</v>
      </c>
      <c r="AF191" s="327">
        <v>0</v>
      </c>
      <c r="AG191" s="327">
        <v>0</v>
      </c>
      <c r="AH191" s="327" t="s">
        <v>981</v>
      </c>
      <c r="AI191" s="327" t="s">
        <v>981</v>
      </c>
    </row>
    <row r="192" spans="1:35" s="325" customFormat="1" ht="35.1" customHeight="1" outlineLevel="1" x14ac:dyDescent="0.25">
      <c r="A192" s="325" t="s">
        <v>356</v>
      </c>
      <c r="B192" s="326"/>
      <c r="C192" s="119" t="s">
        <v>681</v>
      </c>
      <c r="D192" s="552">
        <v>3.3879999999999999</v>
      </c>
      <c r="E192" s="550">
        <v>3.997309</v>
      </c>
      <c r="F192" s="550">
        <v>0</v>
      </c>
      <c r="G192" s="552">
        <v>0</v>
      </c>
      <c r="H192" s="552">
        <v>0</v>
      </c>
      <c r="I192" s="552">
        <v>0</v>
      </c>
      <c r="J192" s="552">
        <v>0</v>
      </c>
      <c r="K192" s="552">
        <v>0</v>
      </c>
      <c r="L192" s="552">
        <v>0</v>
      </c>
      <c r="M192" s="552">
        <v>3.997309</v>
      </c>
      <c r="N192" s="552">
        <v>0</v>
      </c>
      <c r="O192" s="552">
        <v>4.53</v>
      </c>
      <c r="P192" s="552">
        <v>4.181</v>
      </c>
      <c r="Q192" s="552">
        <v>4.53</v>
      </c>
      <c r="R192" s="552">
        <v>4.53</v>
      </c>
      <c r="S192" s="549">
        <v>3.3879999999999999</v>
      </c>
      <c r="T192" s="550">
        <f t="shared" si="4"/>
        <v>-3.997309</v>
      </c>
      <c r="U192" s="116">
        <f t="shared" si="5"/>
        <v>0</v>
      </c>
      <c r="V192" s="327"/>
      <c r="W192" s="328"/>
      <c r="X192" s="326" t="s">
        <v>883</v>
      </c>
      <c r="Y192" s="327">
        <v>0</v>
      </c>
      <c r="Z192" s="327">
        <v>0</v>
      </c>
      <c r="AA192" s="329">
        <v>2015</v>
      </c>
      <c r="AB192" s="329">
        <v>2015</v>
      </c>
      <c r="AC192" s="327">
        <v>3.9969999999999999</v>
      </c>
      <c r="AD192" s="327">
        <v>0</v>
      </c>
      <c r="AE192" s="327">
        <v>0</v>
      </c>
      <c r="AF192" s="327">
        <v>0</v>
      </c>
      <c r="AG192" s="327">
        <v>0</v>
      </c>
      <c r="AH192" s="327" t="s">
        <v>719</v>
      </c>
      <c r="AI192" s="327" t="s">
        <v>719</v>
      </c>
    </row>
    <row r="193" spans="1:35" s="325" customFormat="1" ht="35.1" customHeight="1" outlineLevel="1" x14ac:dyDescent="0.25">
      <c r="A193" s="325" t="s">
        <v>353</v>
      </c>
      <c r="B193" s="326"/>
      <c r="C193" s="119" t="s">
        <v>871</v>
      </c>
      <c r="D193" s="552">
        <v>1.6864554907130864</v>
      </c>
      <c r="E193" s="550">
        <v>0</v>
      </c>
      <c r="F193" s="550">
        <v>0</v>
      </c>
      <c r="G193" s="552">
        <v>0</v>
      </c>
      <c r="H193" s="552">
        <v>0</v>
      </c>
      <c r="I193" s="552">
        <v>0</v>
      </c>
      <c r="J193" s="552">
        <v>0</v>
      </c>
      <c r="K193" s="552">
        <v>0</v>
      </c>
      <c r="L193" s="552">
        <v>0</v>
      </c>
      <c r="M193" s="552">
        <v>0</v>
      </c>
      <c r="N193" s="552">
        <v>0</v>
      </c>
      <c r="O193" s="552">
        <v>0.10100000000000001</v>
      </c>
      <c r="P193" s="552">
        <v>8.0000000000000071E-3</v>
      </c>
      <c r="Q193" s="552">
        <v>0</v>
      </c>
      <c r="R193" s="552">
        <v>0</v>
      </c>
      <c r="S193" s="549">
        <v>1.6864554907130864</v>
      </c>
      <c r="T193" s="550">
        <f t="shared" si="4"/>
        <v>0</v>
      </c>
      <c r="U193" s="116" t="str">
        <f t="shared" si="5"/>
        <v>&gt;100 %</v>
      </c>
      <c r="V193" s="327"/>
      <c r="W193" s="328"/>
      <c r="X193" s="326">
        <v>0</v>
      </c>
      <c r="Y193" s="327">
        <v>0</v>
      </c>
      <c r="Z193" s="327">
        <v>0</v>
      </c>
      <c r="AA193" s="329">
        <v>2015</v>
      </c>
      <c r="AB193" s="329">
        <v>2015</v>
      </c>
      <c r="AC193" s="327">
        <v>1.76833429928</v>
      </c>
      <c r="AD193" s="327">
        <v>0</v>
      </c>
      <c r="AE193" s="327">
        <v>0</v>
      </c>
      <c r="AF193" s="327">
        <v>0</v>
      </c>
      <c r="AG193" s="327">
        <v>0</v>
      </c>
      <c r="AH193" s="327" t="s">
        <v>545</v>
      </c>
      <c r="AI193" s="327" t="s">
        <v>545</v>
      </c>
    </row>
    <row r="194" spans="1:35" s="325" customFormat="1" ht="35.1" customHeight="1" outlineLevel="1" x14ac:dyDescent="0.25">
      <c r="A194" s="325" t="s">
        <v>355</v>
      </c>
      <c r="B194" s="326"/>
      <c r="C194" s="119" t="s">
        <v>407</v>
      </c>
      <c r="D194" s="552">
        <v>0</v>
      </c>
      <c r="E194" s="550">
        <v>0</v>
      </c>
      <c r="F194" s="550">
        <v>0.10863300000000001</v>
      </c>
      <c r="G194" s="552">
        <v>0</v>
      </c>
      <c r="H194" s="552">
        <v>0</v>
      </c>
      <c r="I194" s="552">
        <v>0</v>
      </c>
      <c r="J194" s="552">
        <v>0</v>
      </c>
      <c r="K194" s="552">
        <v>0</v>
      </c>
      <c r="L194" s="552">
        <v>0.10863300000000001</v>
      </c>
      <c r="M194" s="552">
        <v>0</v>
      </c>
      <c r="N194" s="552">
        <v>0</v>
      </c>
      <c r="O194" s="552">
        <v>0.136633</v>
      </c>
      <c r="P194" s="552">
        <v>8.7999999999999995E-2</v>
      </c>
      <c r="Q194" s="552">
        <v>0.146233</v>
      </c>
      <c r="R194" s="552">
        <v>0.146233</v>
      </c>
      <c r="S194" s="549" t="s">
        <v>760</v>
      </c>
      <c r="T194" s="550">
        <f t="shared" si="4"/>
        <v>0.10863300000000001</v>
      </c>
      <c r="U194" s="116" t="str">
        <f t="shared" si="5"/>
        <v>&gt;100 %</v>
      </c>
      <c r="V194" s="327"/>
      <c r="W194" s="328"/>
      <c r="X194" s="326" t="s">
        <v>463</v>
      </c>
      <c r="Y194" s="327">
        <v>0</v>
      </c>
      <c r="Z194" s="327">
        <v>0</v>
      </c>
      <c r="AA194" s="329">
        <v>2011</v>
      </c>
      <c r="AB194" s="329">
        <v>2015</v>
      </c>
      <c r="AC194" s="327">
        <v>0</v>
      </c>
      <c r="AD194" s="327">
        <v>0</v>
      </c>
      <c r="AE194" s="327">
        <v>0</v>
      </c>
      <c r="AF194" s="327">
        <v>0</v>
      </c>
      <c r="AG194" s="327">
        <v>0</v>
      </c>
      <c r="AH194" s="327" t="s">
        <v>872</v>
      </c>
      <c r="AI194" s="327" t="s">
        <v>872</v>
      </c>
    </row>
    <row r="195" spans="1:35" s="325" customFormat="1" ht="35.1" customHeight="1" outlineLevel="1" x14ac:dyDescent="0.25">
      <c r="A195" s="325" t="s">
        <v>356</v>
      </c>
      <c r="B195" s="326"/>
      <c r="C195" s="119" t="s">
        <v>407</v>
      </c>
      <c r="D195" s="552">
        <v>0</v>
      </c>
      <c r="E195" s="550">
        <v>0</v>
      </c>
      <c r="F195" s="550">
        <v>0</v>
      </c>
      <c r="G195" s="552">
        <v>0</v>
      </c>
      <c r="H195" s="552">
        <v>0</v>
      </c>
      <c r="I195" s="552">
        <v>0</v>
      </c>
      <c r="J195" s="552">
        <v>0</v>
      </c>
      <c r="K195" s="552">
        <v>0</v>
      </c>
      <c r="L195" s="552">
        <v>0</v>
      </c>
      <c r="M195" s="552">
        <v>0</v>
      </c>
      <c r="N195" s="552">
        <v>0</v>
      </c>
      <c r="O195" s="552">
        <v>0.1</v>
      </c>
      <c r="P195" s="552">
        <v>0</v>
      </c>
      <c r="Q195" s="552">
        <v>0.1016</v>
      </c>
      <c r="R195" s="552">
        <v>0</v>
      </c>
      <c r="S195" s="549" t="s">
        <v>760</v>
      </c>
      <c r="T195" s="550">
        <f t="shared" si="4"/>
        <v>0</v>
      </c>
      <c r="U195" s="116" t="str">
        <f t="shared" si="5"/>
        <v>&gt;100 %</v>
      </c>
      <c r="V195" s="327"/>
      <c r="W195" s="328"/>
      <c r="X195" s="326">
        <v>0</v>
      </c>
      <c r="Y195" s="327">
        <v>0</v>
      </c>
      <c r="Z195" s="327">
        <v>0</v>
      </c>
      <c r="AA195" s="329">
        <v>2012</v>
      </c>
      <c r="AB195" s="329">
        <v>2015</v>
      </c>
      <c r="AC195" s="327">
        <v>0</v>
      </c>
      <c r="AD195" s="327">
        <v>0</v>
      </c>
      <c r="AE195" s="327">
        <v>0</v>
      </c>
      <c r="AF195" s="327">
        <v>0</v>
      </c>
      <c r="AG195" s="327">
        <v>0</v>
      </c>
      <c r="AH195" s="327">
        <v>0</v>
      </c>
      <c r="AI195" s="327">
        <v>0</v>
      </c>
    </row>
    <row r="196" spans="1:35" s="325" customFormat="1" ht="35.1" customHeight="1" outlineLevel="1" x14ac:dyDescent="0.25">
      <c r="A196" s="325" t="s">
        <v>353</v>
      </c>
      <c r="B196" s="326"/>
      <c r="C196" s="119" t="s">
        <v>874</v>
      </c>
      <c r="D196" s="552">
        <v>5.4279999999999995E-2</v>
      </c>
      <c r="E196" s="550">
        <v>5.4279999999999995E-2</v>
      </c>
      <c r="F196" s="550">
        <v>0</v>
      </c>
      <c r="G196" s="552">
        <v>0</v>
      </c>
      <c r="H196" s="552">
        <v>0</v>
      </c>
      <c r="I196" s="552">
        <v>0</v>
      </c>
      <c r="J196" s="552">
        <v>0</v>
      </c>
      <c r="K196" s="552">
        <v>0</v>
      </c>
      <c r="L196" s="552">
        <v>0</v>
      </c>
      <c r="M196" s="552">
        <v>5.4279999999999995E-2</v>
      </c>
      <c r="N196" s="552">
        <v>0</v>
      </c>
      <c r="O196" s="552">
        <v>0</v>
      </c>
      <c r="P196" s="552">
        <v>0</v>
      </c>
      <c r="Q196" s="552">
        <v>0</v>
      </c>
      <c r="R196" s="552">
        <v>0</v>
      </c>
      <c r="S196" s="549">
        <v>5.4279999999999995E-2</v>
      </c>
      <c r="T196" s="550">
        <f t="shared" si="4"/>
        <v>-5.4279999999999995E-2</v>
      </c>
      <c r="U196" s="116">
        <f t="shared" si="5"/>
        <v>0</v>
      </c>
      <c r="V196" s="327"/>
      <c r="W196" s="328"/>
      <c r="X196" s="326" t="s">
        <v>389</v>
      </c>
      <c r="Y196" s="327">
        <v>0</v>
      </c>
      <c r="Z196" s="327">
        <v>0</v>
      </c>
      <c r="AA196" s="329">
        <v>2015</v>
      </c>
      <c r="AB196" s="329">
        <v>2015</v>
      </c>
      <c r="AC196" s="327">
        <v>5.4279999999999995E-2</v>
      </c>
      <c r="AD196" s="327">
        <v>0.63</v>
      </c>
      <c r="AE196" s="327">
        <v>0</v>
      </c>
      <c r="AF196" s="327">
        <v>0</v>
      </c>
      <c r="AG196" s="327">
        <v>0</v>
      </c>
      <c r="AH196" s="327" t="s">
        <v>545</v>
      </c>
      <c r="AI196" s="327" t="s">
        <v>545</v>
      </c>
    </row>
    <row r="197" spans="1:35" s="325" customFormat="1" ht="35.1" customHeight="1" outlineLevel="1" x14ac:dyDescent="0.25">
      <c r="A197" s="325" t="s">
        <v>353</v>
      </c>
      <c r="B197" s="326"/>
      <c r="C197" s="119" t="s">
        <v>873</v>
      </c>
      <c r="D197" s="552">
        <v>0.13093279999999999</v>
      </c>
      <c r="E197" s="550">
        <v>0.13093279999999999</v>
      </c>
      <c r="F197" s="550">
        <v>8.8961429999999994E-2</v>
      </c>
      <c r="G197" s="552">
        <v>0</v>
      </c>
      <c r="H197" s="552">
        <v>0</v>
      </c>
      <c r="I197" s="552">
        <v>0</v>
      </c>
      <c r="J197" s="552">
        <v>0</v>
      </c>
      <c r="K197" s="552">
        <v>0</v>
      </c>
      <c r="L197" s="552">
        <v>0</v>
      </c>
      <c r="M197" s="552">
        <v>0.13093279999999999</v>
      </c>
      <c r="N197" s="552">
        <v>8.8961429999999994E-2</v>
      </c>
      <c r="O197" s="552">
        <v>8.8999999999999996E-2</v>
      </c>
      <c r="P197" s="552">
        <v>8.8999999999999996E-2</v>
      </c>
      <c r="Q197" s="552">
        <v>8.8999999999999996E-2</v>
      </c>
      <c r="R197" s="552">
        <v>8.8999999999999996E-2</v>
      </c>
      <c r="S197" s="549">
        <v>4.1971369999999994E-2</v>
      </c>
      <c r="T197" s="550">
        <f t="shared" si="4"/>
        <v>-4.1971369999999994E-2</v>
      </c>
      <c r="U197" s="116">
        <f t="shared" si="5"/>
        <v>0.6794434244131341</v>
      </c>
      <c r="V197" s="327"/>
      <c r="W197" s="328"/>
      <c r="X197" s="326" t="s">
        <v>389</v>
      </c>
      <c r="Y197" s="327">
        <v>0</v>
      </c>
      <c r="Z197" s="327">
        <v>0</v>
      </c>
      <c r="AA197" s="329">
        <v>2015</v>
      </c>
      <c r="AB197" s="329">
        <v>2015</v>
      </c>
      <c r="AC197" s="327">
        <v>0.13097999999999999</v>
      </c>
      <c r="AD197" s="327">
        <v>0</v>
      </c>
      <c r="AE197" s="327">
        <v>0</v>
      </c>
      <c r="AF197" s="327">
        <v>0</v>
      </c>
      <c r="AG197" s="327">
        <v>0</v>
      </c>
      <c r="AH197" s="327" t="s">
        <v>545</v>
      </c>
      <c r="AI197" s="327" t="s">
        <v>545</v>
      </c>
    </row>
    <row r="198" spans="1:35" s="325" customFormat="1" ht="35.1" customHeight="1" outlineLevel="1" x14ac:dyDescent="0.25">
      <c r="A198" s="325" t="s">
        <v>356</v>
      </c>
      <c r="B198" s="326"/>
      <c r="C198" s="119" t="s">
        <v>792</v>
      </c>
      <c r="D198" s="552">
        <v>0</v>
      </c>
      <c r="E198" s="550">
        <v>0</v>
      </c>
      <c r="F198" s="550">
        <v>0</v>
      </c>
      <c r="G198" s="552">
        <v>0</v>
      </c>
      <c r="H198" s="552">
        <v>0</v>
      </c>
      <c r="I198" s="552">
        <v>0</v>
      </c>
      <c r="J198" s="552">
        <v>0</v>
      </c>
      <c r="K198" s="552">
        <v>0</v>
      </c>
      <c r="L198" s="552">
        <v>0</v>
      </c>
      <c r="M198" s="552">
        <v>0</v>
      </c>
      <c r="N198" s="552">
        <v>0</v>
      </c>
      <c r="O198" s="552">
        <v>8.1000000000000003E-2</v>
      </c>
      <c r="P198" s="552">
        <v>0.02</v>
      </c>
      <c r="Q198" s="552">
        <v>0</v>
      </c>
      <c r="R198" s="552">
        <v>0</v>
      </c>
      <c r="S198" s="549" t="s">
        <v>760</v>
      </c>
      <c r="T198" s="550">
        <f t="shared" si="4"/>
        <v>0</v>
      </c>
      <c r="U198" s="116" t="str">
        <f t="shared" si="5"/>
        <v>&gt;100 %</v>
      </c>
      <c r="V198" s="327"/>
      <c r="W198" s="328"/>
      <c r="X198" s="326">
        <v>0</v>
      </c>
      <c r="Y198" s="327">
        <v>0</v>
      </c>
      <c r="Z198" s="327">
        <v>0</v>
      </c>
      <c r="AA198" s="329">
        <v>2015</v>
      </c>
      <c r="AB198" s="329">
        <v>2016</v>
      </c>
      <c r="AC198" s="327">
        <v>0</v>
      </c>
      <c r="AD198" s="327">
        <v>0</v>
      </c>
      <c r="AE198" s="327">
        <v>0</v>
      </c>
      <c r="AF198" s="327">
        <v>0</v>
      </c>
      <c r="AG198" s="327">
        <v>0</v>
      </c>
      <c r="AH198" s="327">
        <v>0</v>
      </c>
      <c r="AI198" s="327">
        <v>0</v>
      </c>
    </row>
    <row r="199" spans="1:35" s="325" customFormat="1" ht="35.1" customHeight="1" outlineLevel="1" x14ac:dyDescent="0.25">
      <c r="A199" s="325" t="s">
        <v>353</v>
      </c>
      <c r="B199" s="326"/>
      <c r="C199" s="119" t="s">
        <v>682</v>
      </c>
      <c r="D199" s="552">
        <v>0</v>
      </c>
      <c r="E199" s="550">
        <v>0</v>
      </c>
      <c r="F199" s="550">
        <v>0.13405133999999999</v>
      </c>
      <c r="G199" s="552">
        <v>0</v>
      </c>
      <c r="H199" s="552">
        <v>0</v>
      </c>
      <c r="I199" s="552">
        <v>0</v>
      </c>
      <c r="J199" s="552">
        <v>0.13405133999999999</v>
      </c>
      <c r="K199" s="552">
        <v>0</v>
      </c>
      <c r="L199" s="552">
        <v>0</v>
      </c>
      <c r="M199" s="552">
        <v>0</v>
      </c>
      <c r="N199" s="552">
        <v>0</v>
      </c>
      <c r="O199" s="552">
        <v>0.114</v>
      </c>
      <c r="P199" s="552">
        <v>0</v>
      </c>
      <c r="Q199" s="552">
        <v>0.114</v>
      </c>
      <c r="R199" s="552">
        <v>0</v>
      </c>
      <c r="S199" s="549" t="s">
        <v>760</v>
      </c>
      <c r="T199" s="550">
        <f t="shared" si="4"/>
        <v>0.13405133999999999</v>
      </c>
      <c r="U199" s="116" t="str">
        <f t="shared" si="5"/>
        <v>&gt;100 %</v>
      </c>
      <c r="V199" s="327"/>
      <c r="W199" s="328"/>
      <c r="X199" s="326" t="s">
        <v>463</v>
      </c>
      <c r="Y199" s="327">
        <v>0</v>
      </c>
      <c r="Z199" s="327">
        <v>0</v>
      </c>
      <c r="AA199" s="329">
        <v>2015</v>
      </c>
      <c r="AB199" s="329">
        <v>2015</v>
      </c>
      <c r="AC199" s="327">
        <v>0</v>
      </c>
      <c r="AD199" s="327">
        <v>0</v>
      </c>
      <c r="AE199" s="327">
        <v>0</v>
      </c>
      <c r="AF199" s="327">
        <v>0</v>
      </c>
      <c r="AG199" s="327">
        <v>0</v>
      </c>
      <c r="AH199" s="327" t="s">
        <v>475</v>
      </c>
      <c r="AI199" s="327" t="s">
        <v>475</v>
      </c>
    </row>
    <row r="200" spans="1:35" s="325" customFormat="1" ht="35.1" customHeight="1" outlineLevel="1" x14ac:dyDescent="0.25">
      <c r="A200" s="325" t="s">
        <v>353</v>
      </c>
      <c r="B200" s="326"/>
      <c r="C200" s="119" t="s">
        <v>875</v>
      </c>
      <c r="D200" s="552">
        <v>1.18</v>
      </c>
      <c r="E200" s="550">
        <v>0.48</v>
      </c>
      <c r="F200" s="550">
        <v>0.48</v>
      </c>
      <c r="G200" s="552">
        <v>0.48</v>
      </c>
      <c r="H200" s="552">
        <v>0.48</v>
      </c>
      <c r="I200" s="552">
        <v>0</v>
      </c>
      <c r="J200" s="552">
        <v>0</v>
      </c>
      <c r="K200" s="552">
        <v>0</v>
      </c>
      <c r="L200" s="552">
        <v>0</v>
      </c>
      <c r="M200" s="552">
        <v>0</v>
      </c>
      <c r="N200" s="552">
        <v>0</v>
      </c>
      <c r="O200" s="552">
        <v>0.80700000000000005</v>
      </c>
      <c r="P200" s="552">
        <v>0.48000000000000004</v>
      </c>
      <c r="Q200" s="552">
        <v>0</v>
      </c>
      <c r="R200" s="552">
        <v>0</v>
      </c>
      <c r="S200" s="549">
        <v>0.7</v>
      </c>
      <c r="T200" s="550">
        <f t="shared" si="4"/>
        <v>0</v>
      </c>
      <c r="U200" s="116">
        <f t="shared" si="5"/>
        <v>1</v>
      </c>
      <c r="V200" s="327"/>
      <c r="W200" s="328"/>
      <c r="X200" s="326">
        <v>0</v>
      </c>
      <c r="Y200" s="327">
        <v>0</v>
      </c>
      <c r="Z200" s="327">
        <v>0</v>
      </c>
      <c r="AA200" s="329">
        <v>2014</v>
      </c>
      <c r="AB200" s="329">
        <v>2016</v>
      </c>
      <c r="AC200" s="327">
        <v>15.390934257211061</v>
      </c>
      <c r="AD200" s="327">
        <v>0</v>
      </c>
      <c r="AE200" s="327">
        <v>0</v>
      </c>
      <c r="AF200" s="327">
        <v>0</v>
      </c>
      <c r="AG200" s="327">
        <v>0</v>
      </c>
      <c r="AH200" s="327">
        <v>0</v>
      </c>
      <c r="AI200" s="327">
        <v>0</v>
      </c>
    </row>
    <row r="201" spans="1:35" s="325" customFormat="1" ht="35.1" customHeight="1" outlineLevel="1" x14ac:dyDescent="0.25">
      <c r="A201" s="325" t="s">
        <v>357</v>
      </c>
      <c r="B201" s="326"/>
      <c r="C201" s="119" t="s">
        <v>683</v>
      </c>
      <c r="D201" s="552">
        <v>1.9718153999999999</v>
      </c>
      <c r="E201" s="550">
        <v>1.972</v>
      </c>
      <c r="F201" s="550">
        <v>0</v>
      </c>
      <c r="G201" s="552">
        <v>0</v>
      </c>
      <c r="H201" s="552">
        <v>0</v>
      </c>
      <c r="I201" s="552">
        <v>0</v>
      </c>
      <c r="J201" s="552">
        <v>0</v>
      </c>
      <c r="K201" s="552">
        <v>0</v>
      </c>
      <c r="L201" s="552">
        <v>0</v>
      </c>
      <c r="M201" s="552">
        <v>1.972</v>
      </c>
      <c r="N201" s="552">
        <v>0</v>
      </c>
      <c r="O201" s="552">
        <v>1.641</v>
      </c>
      <c r="P201" s="552">
        <v>1.641</v>
      </c>
      <c r="Q201" s="552">
        <v>1.641</v>
      </c>
      <c r="R201" s="552">
        <v>1.641</v>
      </c>
      <c r="S201" s="549">
        <v>1.9718153999999999</v>
      </c>
      <c r="T201" s="550">
        <f t="shared" si="4"/>
        <v>-1.972</v>
      </c>
      <c r="U201" s="116">
        <f t="shared" si="5"/>
        <v>0</v>
      </c>
      <c r="V201" s="327"/>
      <c r="W201" s="328"/>
      <c r="X201" s="326" t="s">
        <v>883</v>
      </c>
      <c r="Y201" s="327">
        <v>0</v>
      </c>
      <c r="Z201" s="327">
        <v>0</v>
      </c>
      <c r="AA201" s="329">
        <v>2015</v>
      </c>
      <c r="AB201" s="329">
        <v>2015</v>
      </c>
      <c r="AC201" s="327">
        <v>1.9718153999999999</v>
      </c>
      <c r="AD201" s="327">
        <v>0</v>
      </c>
      <c r="AE201" s="327">
        <v>0</v>
      </c>
      <c r="AF201" s="327">
        <v>0</v>
      </c>
      <c r="AG201" s="327">
        <v>0</v>
      </c>
      <c r="AH201" s="327" t="s">
        <v>387</v>
      </c>
      <c r="AI201" s="327" t="s">
        <v>387</v>
      </c>
    </row>
    <row r="202" spans="1:35" s="325" customFormat="1" ht="35.1" customHeight="1" outlineLevel="1" x14ac:dyDescent="0.25">
      <c r="A202" s="325" t="s">
        <v>353</v>
      </c>
      <c r="B202" s="326"/>
      <c r="C202" s="119" t="s">
        <v>354</v>
      </c>
      <c r="D202" s="552">
        <v>0</v>
      </c>
      <c r="E202" s="550">
        <v>4.914089E-2</v>
      </c>
      <c r="F202" s="550">
        <v>4.914089E-2</v>
      </c>
      <c r="G202" s="552">
        <v>4.914089E-2</v>
      </c>
      <c r="H202" s="552">
        <v>4.914089E-2</v>
      </c>
      <c r="I202" s="552">
        <v>0</v>
      </c>
      <c r="J202" s="552">
        <v>0</v>
      </c>
      <c r="K202" s="552">
        <v>0</v>
      </c>
      <c r="L202" s="552">
        <v>0</v>
      </c>
      <c r="M202" s="552">
        <v>0</v>
      </c>
      <c r="N202" s="552">
        <v>0</v>
      </c>
      <c r="O202" s="552">
        <v>0.91300000000000003</v>
      </c>
      <c r="P202" s="552">
        <v>0.42199999999999999</v>
      </c>
      <c r="Q202" s="552">
        <v>0.91300000000000003</v>
      </c>
      <c r="R202" s="552">
        <v>0.42199999999999999</v>
      </c>
      <c r="S202" s="549" t="s">
        <v>760</v>
      </c>
      <c r="T202" s="550">
        <f t="shared" si="4"/>
        <v>0</v>
      </c>
      <c r="U202" s="116">
        <f t="shared" si="5"/>
        <v>1</v>
      </c>
      <c r="V202" s="327"/>
      <c r="W202" s="328"/>
      <c r="X202" s="326">
        <v>0</v>
      </c>
      <c r="Y202" s="327">
        <v>0</v>
      </c>
      <c r="Z202" s="327">
        <v>0</v>
      </c>
      <c r="AA202" s="329">
        <v>2015</v>
      </c>
      <c r="AB202" s="329">
        <v>2016</v>
      </c>
      <c r="AC202" s="327">
        <v>0</v>
      </c>
      <c r="AD202" s="327">
        <v>0</v>
      </c>
      <c r="AE202" s="327">
        <v>0</v>
      </c>
      <c r="AF202" s="327">
        <v>0</v>
      </c>
      <c r="AG202" s="327">
        <v>0</v>
      </c>
      <c r="AH202" s="327" t="s">
        <v>475</v>
      </c>
      <c r="AI202" s="327" t="s">
        <v>475</v>
      </c>
    </row>
    <row r="203" spans="1:35" s="325" customFormat="1" ht="35.1" customHeight="1" outlineLevel="1" x14ac:dyDescent="0.25">
      <c r="A203" s="325" t="s">
        <v>357</v>
      </c>
      <c r="B203" s="326"/>
      <c r="C203" s="119" t="s">
        <v>684</v>
      </c>
      <c r="D203" s="552">
        <v>13.063815399999999</v>
      </c>
      <c r="E203" s="550">
        <v>13.064</v>
      </c>
      <c r="F203" s="550">
        <v>0</v>
      </c>
      <c r="G203" s="552">
        <v>0</v>
      </c>
      <c r="H203" s="552">
        <v>0</v>
      </c>
      <c r="I203" s="552">
        <v>0</v>
      </c>
      <c r="J203" s="552">
        <v>0</v>
      </c>
      <c r="K203" s="552">
        <v>13.064</v>
      </c>
      <c r="L203" s="552">
        <v>0</v>
      </c>
      <c r="M203" s="552">
        <v>0</v>
      </c>
      <c r="N203" s="552">
        <v>0</v>
      </c>
      <c r="O203" s="552">
        <v>11.061</v>
      </c>
      <c r="P203" s="552">
        <v>5.9320000000000004</v>
      </c>
      <c r="Q203" s="552">
        <v>11.061</v>
      </c>
      <c r="R203" s="552">
        <v>5.9320000000000004</v>
      </c>
      <c r="S203" s="549">
        <v>13.063815399999999</v>
      </c>
      <c r="T203" s="550">
        <f t="shared" si="4"/>
        <v>-13.064</v>
      </c>
      <c r="U203" s="116">
        <f t="shared" si="5"/>
        <v>0</v>
      </c>
      <c r="V203" s="327"/>
      <c r="W203" s="328"/>
      <c r="X203" s="326" t="s">
        <v>883</v>
      </c>
      <c r="Y203" s="327">
        <v>0</v>
      </c>
      <c r="Z203" s="327">
        <v>0</v>
      </c>
      <c r="AA203" s="329">
        <v>2015</v>
      </c>
      <c r="AB203" s="329">
        <v>2015</v>
      </c>
      <c r="AC203" s="327">
        <v>13.063815399999999</v>
      </c>
      <c r="AD203" s="327">
        <v>0</v>
      </c>
      <c r="AE203" s="327">
        <v>0</v>
      </c>
      <c r="AF203" s="327">
        <v>0</v>
      </c>
      <c r="AG203" s="327">
        <v>0</v>
      </c>
      <c r="AH203" s="327" t="s">
        <v>387</v>
      </c>
      <c r="AI203" s="327" t="s">
        <v>387</v>
      </c>
    </row>
    <row r="204" spans="1:35" s="325" customFormat="1" ht="35.1" customHeight="1" outlineLevel="1" x14ac:dyDescent="0.25">
      <c r="A204" s="325" t="s">
        <v>353</v>
      </c>
      <c r="B204" s="326"/>
      <c r="C204" s="119" t="s">
        <v>359</v>
      </c>
      <c r="D204" s="552">
        <v>0</v>
      </c>
      <c r="E204" s="550">
        <v>0</v>
      </c>
      <c r="F204" s="550">
        <v>4.37</v>
      </c>
      <c r="G204" s="552">
        <v>0</v>
      </c>
      <c r="H204" s="552">
        <v>0</v>
      </c>
      <c r="I204" s="552">
        <v>0</v>
      </c>
      <c r="J204" s="552">
        <v>0</v>
      </c>
      <c r="K204" s="552">
        <v>0</v>
      </c>
      <c r="L204" s="552">
        <v>4.37</v>
      </c>
      <c r="M204" s="552">
        <v>0</v>
      </c>
      <c r="N204" s="552">
        <v>0</v>
      </c>
      <c r="O204" s="552">
        <v>3.7120000000000002</v>
      </c>
      <c r="P204" s="552">
        <v>0</v>
      </c>
      <c r="Q204" s="552">
        <v>3.7120000000000002</v>
      </c>
      <c r="R204" s="552">
        <v>0</v>
      </c>
      <c r="S204" s="549" t="s">
        <v>760</v>
      </c>
      <c r="T204" s="550">
        <f t="shared" si="4"/>
        <v>4.37</v>
      </c>
      <c r="U204" s="116" t="str">
        <f t="shared" si="5"/>
        <v>&gt;100 %</v>
      </c>
      <c r="V204" s="327"/>
      <c r="W204" s="328"/>
      <c r="X204" s="326" t="s">
        <v>463</v>
      </c>
      <c r="Y204" s="327">
        <v>0</v>
      </c>
      <c r="Z204" s="327">
        <v>0</v>
      </c>
      <c r="AA204" s="329">
        <v>2015</v>
      </c>
      <c r="AB204" s="329">
        <v>2016</v>
      </c>
      <c r="AC204" s="327">
        <v>0</v>
      </c>
      <c r="AD204" s="327">
        <v>0</v>
      </c>
      <c r="AE204" s="327">
        <v>0</v>
      </c>
      <c r="AF204" s="327">
        <v>0</v>
      </c>
      <c r="AG204" s="327">
        <v>0</v>
      </c>
      <c r="AH204" s="327">
        <v>0</v>
      </c>
      <c r="AI204" s="327">
        <v>0</v>
      </c>
    </row>
    <row r="205" spans="1:35" s="325" customFormat="1" ht="35.1" customHeight="1" outlineLevel="1" x14ac:dyDescent="0.25">
      <c r="A205" s="325" t="s">
        <v>356</v>
      </c>
      <c r="B205" s="326"/>
      <c r="C205" s="119" t="s">
        <v>359</v>
      </c>
      <c r="D205" s="552">
        <v>0</v>
      </c>
      <c r="E205" s="550">
        <v>17.853000000000002</v>
      </c>
      <c r="F205" s="550">
        <v>0</v>
      </c>
      <c r="G205" s="552">
        <v>0</v>
      </c>
      <c r="H205" s="552">
        <v>0</v>
      </c>
      <c r="I205" s="552">
        <v>0</v>
      </c>
      <c r="J205" s="552">
        <v>0</v>
      </c>
      <c r="K205" s="552">
        <v>0</v>
      </c>
      <c r="L205" s="552">
        <v>0</v>
      </c>
      <c r="M205" s="552">
        <v>17.853000000000002</v>
      </c>
      <c r="N205" s="552">
        <v>0</v>
      </c>
      <c r="O205" s="552">
        <v>25.931000000000001</v>
      </c>
      <c r="P205" s="552">
        <v>25.931000000000001</v>
      </c>
      <c r="Q205" s="552">
        <v>25.931000000000001</v>
      </c>
      <c r="R205" s="552">
        <v>25.931000000000001</v>
      </c>
      <c r="S205" s="549" t="s">
        <v>760</v>
      </c>
      <c r="T205" s="550">
        <f t="shared" si="4"/>
        <v>-17.853000000000002</v>
      </c>
      <c r="U205" s="116">
        <f t="shared" si="5"/>
        <v>0</v>
      </c>
      <c r="V205" s="327"/>
      <c r="W205" s="328"/>
      <c r="X205" s="326" t="s">
        <v>883</v>
      </c>
      <c r="Y205" s="327">
        <v>0</v>
      </c>
      <c r="Z205" s="327">
        <v>0</v>
      </c>
      <c r="AA205" s="329">
        <v>2015</v>
      </c>
      <c r="AB205" s="329">
        <v>2015</v>
      </c>
      <c r="AC205" s="327">
        <v>0</v>
      </c>
      <c r="AD205" s="327">
        <v>0</v>
      </c>
      <c r="AE205" s="327">
        <v>0</v>
      </c>
      <c r="AF205" s="327">
        <v>0</v>
      </c>
      <c r="AG205" s="327">
        <v>0</v>
      </c>
      <c r="AH205" s="327" t="s">
        <v>1014</v>
      </c>
      <c r="AI205" s="327" t="s">
        <v>1014</v>
      </c>
    </row>
    <row r="206" spans="1:35" s="325" customFormat="1" ht="35.1" customHeight="1" outlineLevel="1" x14ac:dyDescent="0.25">
      <c r="A206" s="325" t="s">
        <v>356</v>
      </c>
      <c r="B206" s="326"/>
      <c r="C206" s="119" t="s">
        <v>360</v>
      </c>
      <c r="D206" s="552">
        <v>0</v>
      </c>
      <c r="E206" s="550">
        <v>0</v>
      </c>
      <c r="F206" s="550">
        <v>1.0909999999999997</v>
      </c>
      <c r="G206" s="552">
        <v>0</v>
      </c>
      <c r="H206" s="552">
        <v>0</v>
      </c>
      <c r="I206" s="552">
        <v>0</v>
      </c>
      <c r="J206" s="552">
        <v>0</v>
      </c>
      <c r="K206" s="552">
        <v>0</v>
      </c>
      <c r="L206" s="552">
        <v>1.0909999999999997</v>
      </c>
      <c r="M206" s="552">
        <v>0</v>
      </c>
      <c r="N206" s="552">
        <v>0</v>
      </c>
      <c r="O206" s="552">
        <v>1.903</v>
      </c>
      <c r="P206" s="552">
        <v>0.92700000000000005</v>
      </c>
      <c r="Q206" s="552">
        <v>1.903</v>
      </c>
      <c r="R206" s="552">
        <v>0.92700000000000005</v>
      </c>
      <c r="S206" s="549" t="s">
        <v>760</v>
      </c>
      <c r="T206" s="550">
        <f t="shared" si="4"/>
        <v>1.0909999999999997</v>
      </c>
      <c r="U206" s="116" t="str">
        <f t="shared" si="5"/>
        <v>&gt;100 %</v>
      </c>
      <c r="V206" s="327"/>
      <c r="W206" s="328"/>
      <c r="X206" s="326" t="s">
        <v>463</v>
      </c>
      <c r="Y206" s="327">
        <v>0</v>
      </c>
      <c r="Z206" s="327">
        <v>0</v>
      </c>
      <c r="AA206" s="329">
        <v>2015</v>
      </c>
      <c r="AB206" s="329">
        <v>2015</v>
      </c>
      <c r="AC206" s="327">
        <v>0</v>
      </c>
      <c r="AD206" s="327">
        <v>0</v>
      </c>
      <c r="AE206" s="327">
        <v>0</v>
      </c>
      <c r="AF206" s="327">
        <v>0</v>
      </c>
      <c r="AG206" s="327">
        <v>0</v>
      </c>
      <c r="AH206" s="327" t="s">
        <v>1014</v>
      </c>
      <c r="AI206" s="327" t="s">
        <v>1014</v>
      </c>
    </row>
    <row r="207" spans="1:35" s="325" customFormat="1" ht="35.1" customHeight="1" outlineLevel="1" x14ac:dyDescent="0.25">
      <c r="A207" s="325" t="s">
        <v>353</v>
      </c>
      <c r="B207" s="326"/>
      <c r="C207" s="119" t="s">
        <v>876</v>
      </c>
      <c r="D207" s="552">
        <v>29.176290599999987</v>
      </c>
      <c r="E207" s="550">
        <v>0</v>
      </c>
      <c r="F207" s="550">
        <v>0.22842439999999997</v>
      </c>
      <c r="G207" s="552">
        <v>0</v>
      </c>
      <c r="H207" s="552">
        <v>0</v>
      </c>
      <c r="I207" s="552">
        <v>0</v>
      </c>
      <c r="J207" s="552">
        <v>0</v>
      </c>
      <c r="K207" s="552">
        <v>0</v>
      </c>
      <c r="L207" s="552">
        <v>9.6759999999999999E-2</v>
      </c>
      <c r="M207" s="552">
        <v>0</v>
      </c>
      <c r="N207" s="552">
        <v>0.13166439999999999</v>
      </c>
      <c r="O207" s="552">
        <v>1.0880000000000001</v>
      </c>
      <c r="P207" s="552">
        <v>0.70099999999999996</v>
      </c>
      <c r="Q207" s="552">
        <v>1.0880000000000001</v>
      </c>
      <c r="R207" s="552">
        <v>0.70099999999999996</v>
      </c>
      <c r="S207" s="549">
        <v>28.947866199999986</v>
      </c>
      <c r="T207" s="550">
        <f t="shared" si="4"/>
        <v>0.22842439999999997</v>
      </c>
      <c r="U207" s="116" t="str">
        <f t="shared" si="5"/>
        <v>&gt;100 %</v>
      </c>
      <c r="V207" s="327"/>
      <c r="W207" s="328"/>
      <c r="X207" s="326" t="s">
        <v>463</v>
      </c>
      <c r="Y207" s="327">
        <v>0</v>
      </c>
      <c r="Z207" s="327">
        <v>0</v>
      </c>
      <c r="AA207" s="329">
        <v>2015</v>
      </c>
      <c r="AB207" s="329">
        <v>2016</v>
      </c>
      <c r="AC207" s="327">
        <v>32.058545573567528</v>
      </c>
      <c r="AD207" s="327">
        <v>0</v>
      </c>
      <c r="AE207" s="327">
        <v>0</v>
      </c>
      <c r="AF207" s="327">
        <v>0</v>
      </c>
      <c r="AG207" s="327">
        <v>0</v>
      </c>
      <c r="AH207" s="327" t="s">
        <v>475</v>
      </c>
      <c r="AI207" s="327" t="s">
        <v>475</v>
      </c>
    </row>
    <row r="208" spans="1:35" s="325" customFormat="1" ht="35.1" customHeight="1" outlineLevel="1" x14ac:dyDescent="0.25">
      <c r="A208" s="325" t="s">
        <v>879</v>
      </c>
      <c r="B208" s="326"/>
      <c r="C208" s="119" t="s">
        <v>1015</v>
      </c>
      <c r="D208" s="552">
        <v>0</v>
      </c>
      <c r="E208" s="550">
        <v>0</v>
      </c>
      <c r="F208" s="550">
        <v>0.62669300000000006</v>
      </c>
      <c r="G208" s="552">
        <v>0</v>
      </c>
      <c r="H208" s="552">
        <v>0</v>
      </c>
      <c r="I208" s="552">
        <v>0</v>
      </c>
      <c r="J208" s="552">
        <v>0</v>
      </c>
      <c r="K208" s="552">
        <v>0</v>
      </c>
      <c r="L208" s="552">
        <v>0</v>
      </c>
      <c r="M208" s="552">
        <v>0</v>
      </c>
      <c r="N208" s="552">
        <v>0.62669300000000006</v>
      </c>
      <c r="O208" s="552">
        <v>0.62669300000000006</v>
      </c>
      <c r="P208" s="552">
        <v>0.62669300000000006</v>
      </c>
      <c r="Q208" s="552">
        <v>0.62669299999999994</v>
      </c>
      <c r="R208" s="552">
        <v>0.62669299999999994</v>
      </c>
      <c r="S208" s="549" t="s">
        <v>760</v>
      </c>
      <c r="T208" s="550">
        <f t="shared" si="4"/>
        <v>0.62669300000000006</v>
      </c>
      <c r="U208" s="116" t="str">
        <f t="shared" si="5"/>
        <v>&gt;100 %</v>
      </c>
      <c r="V208" s="327"/>
      <c r="W208" s="328"/>
      <c r="X208" s="326" t="s">
        <v>463</v>
      </c>
      <c r="Y208" s="327">
        <v>0</v>
      </c>
      <c r="Z208" s="327">
        <v>0</v>
      </c>
      <c r="AA208" s="329">
        <v>2015</v>
      </c>
      <c r="AB208" s="329">
        <v>20158</v>
      </c>
      <c r="AC208" s="327">
        <v>0</v>
      </c>
      <c r="AD208" s="327">
        <v>0</v>
      </c>
      <c r="AE208" s="327">
        <v>0</v>
      </c>
      <c r="AF208" s="327">
        <v>0</v>
      </c>
      <c r="AG208" s="327">
        <v>0</v>
      </c>
      <c r="AH208" s="327">
        <v>0</v>
      </c>
      <c r="AI208" s="327">
        <v>0</v>
      </c>
    </row>
    <row r="209" spans="1:35" s="325" customFormat="1" ht="35.1" customHeight="1" outlineLevel="1" x14ac:dyDescent="0.25">
      <c r="A209" s="325" t="s">
        <v>358</v>
      </c>
      <c r="B209" s="326"/>
      <c r="C209" s="119" t="s">
        <v>1016</v>
      </c>
      <c r="D209" s="552">
        <v>0</v>
      </c>
      <c r="E209" s="550">
        <v>0</v>
      </c>
      <c r="F209" s="550">
        <v>0</v>
      </c>
      <c r="G209" s="552">
        <v>0</v>
      </c>
      <c r="H209" s="552">
        <v>0</v>
      </c>
      <c r="I209" s="552">
        <v>0</v>
      </c>
      <c r="J209" s="552">
        <v>0</v>
      </c>
      <c r="K209" s="552">
        <v>0</v>
      </c>
      <c r="L209" s="552">
        <v>0</v>
      </c>
      <c r="M209" s="552">
        <v>0</v>
      </c>
      <c r="N209" s="552">
        <v>0</v>
      </c>
      <c r="O209" s="552">
        <v>0.82</v>
      </c>
      <c r="P209" s="552">
        <v>0.82</v>
      </c>
      <c r="Q209" s="552">
        <v>0</v>
      </c>
      <c r="R209" s="552">
        <v>0</v>
      </c>
      <c r="S209" s="549" t="s">
        <v>760</v>
      </c>
      <c r="T209" s="550">
        <f t="shared" ref="T209:T272" si="6">F209-E209</f>
        <v>0</v>
      </c>
      <c r="U209" s="116" t="str">
        <f t="shared" ref="U209:U272" si="7">IF(E209=0,"&gt;100 %",F209/E209)</f>
        <v>&gt;100 %</v>
      </c>
      <c r="V209" s="327"/>
      <c r="W209" s="328"/>
      <c r="X209" s="326">
        <v>0</v>
      </c>
      <c r="Y209" s="327">
        <v>0</v>
      </c>
      <c r="Z209" s="327">
        <v>0</v>
      </c>
      <c r="AA209" s="329">
        <v>2015</v>
      </c>
      <c r="AB209" s="329">
        <v>2015</v>
      </c>
      <c r="AC209" s="327">
        <v>0</v>
      </c>
      <c r="AD209" s="327">
        <v>0</v>
      </c>
      <c r="AE209" s="327">
        <v>0</v>
      </c>
      <c r="AF209" s="327">
        <v>0</v>
      </c>
      <c r="AG209" s="327">
        <v>0</v>
      </c>
      <c r="AH209" s="327">
        <v>0</v>
      </c>
      <c r="AI209" s="327">
        <v>0</v>
      </c>
    </row>
    <row r="210" spans="1:35" s="325" customFormat="1" ht="35.1" customHeight="1" outlineLevel="1" x14ac:dyDescent="0.25">
      <c r="A210" s="325" t="s">
        <v>353</v>
      </c>
      <c r="B210" s="326"/>
      <c r="C210" s="119" t="s">
        <v>877</v>
      </c>
      <c r="D210" s="552">
        <v>0.23357783857940001</v>
      </c>
      <c r="E210" s="550">
        <v>0</v>
      </c>
      <c r="F210" s="550">
        <v>0.19500000000000001</v>
      </c>
      <c r="G210" s="552">
        <v>0</v>
      </c>
      <c r="H210" s="552">
        <v>0</v>
      </c>
      <c r="I210" s="552">
        <v>0</v>
      </c>
      <c r="J210" s="552">
        <v>0</v>
      </c>
      <c r="K210" s="552">
        <v>0</v>
      </c>
      <c r="L210" s="552">
        <v>0</v>
      </c>
      <c r="M210" s="552">
        <v>0</v>
      </c>
      <c r="N210" s="552">
        <v>0.19500000000000001</v>
      </c>
      <c r="O210" s="552">
        <v>0</v>
      </c>
      <c r="P210" s="552">
        <v>0</v>
      </c>
      <c r="Q210" s="552">
        <v>0</v>
      </c>
      <c r="R210" s="552">
        <v>0</v>
      </c>
      <c r="S210" s="549">
        <v>3.8577838579400003E-2</v>
      </c>
      <c r="T210" s="550">
        <f t="shared" si="6"/>
        <v>0.19500000000000001</v>
      </c>
      <c r="U210" s="116" t="str">
        <f t="shared" si="7"/>
        <v>&gt;100 %</v>
      </c>
      <c r="V210" s="327"/>
      <c r="W210" s="328"/>
      <c r="X210" s="326" t="s">
        <v>463</v>
      </c>
      <c r="Y210" s="327">
        <v>0</v>
      </c>
      <c r="Z210" s="327">
        <v>0</v>
      </c>
      <c r="AA210" s="329">
        <v>2014</v>
      </c>
      <c r="AB210" s="329">
        <v>2015</v>
      </c>
      <c r="AC210" s="327">
        <v>0.24506060168000005</v>
      </c>
      <c r="AD210" s="327">
        <v>0</v>
      </c>
      <c r="AE210" s="327">
        <v>0</v>
      </c>
      <c r="AF210" s="327">
        <v>0</v>
      </c>
      <c r="AG210" s="327">
        <v>0</v>
      </c>
      <c r="AH210" s="327" t="s">
        <v>545</v>
      </c>
      <c r="AI210" s="327" t="s">
        <v>545</v>
      </c>
    </row>
    <row r="211" spans="1:35" s="325" customFormat="1" ht="35.1" customHeight="1" outlineLevel="1" x14ac:dyDescent="0.25">
      <c r="A211" s="325" t="s">
        <v>355</v>
      </c>
      <c r="B211" s="326"/>
      <c r="C211" s="119" t="s">
        <v>1017</v>
      </c>
      <c r="D211" s="552">
        <v>0</v>
      </c>
      <c r="E211" s="550">
        <v>94.352564974199993</v>
      </c>
      <c r="F211" s="550">
        <v>81.663165757999991</v>
      </c>
      <c r="G211" s="552">
        <v>41.949810909999997</v>
      </c>
      <c r="H211" s="552">
        <v>11.47321702</v>
      </c>
      <c r="I211" s="552">
        <v>52.402754064200003</v>
      </c>
      <c r="J211" s="552">
        <v>15.512547799999997</v>
      </c>
      <c r="K211" s="552">
        <v>0</v>
      </c>
      <c r="L211" s="552">
        <v>46.174930150000002</v>
      </c>
      <c r="M211" s="552">
        <v>0</v>
      </c>
      <c r="N211" s="552">
        <v>8.5024707880000019</v>
      </c>
      <c r="O211" s="552">
        <v>0</v>
      </c>
      <c r="P211" s="552">
        <v>0</v>
      </c>
      <c r="Q211" s="552">
        <v>0</v>
      </c>
      <c r="R211" s="552">
        <v>0</v>
      </c>
      <c r="S211" s="549" t="s">
        <v>760</v>
      </c>
      <c r="T211" s="550">
        <f t="shared" si="6"/>
        <v>-12.689399216200002</v>
      </c>
      <c r="U211" s="116">
        <f t="shared" si="7"/>
        <v>0.86551081870779212</v>
      </c>
      <c r="V211" s="327"/>
      <c r="W211" s="328"/>
      <c r="X211" s="326" t="s">
        <v>883</v>
      </c>
      <c r="Y211" s="327">
        <v>0</v>
      </c>
      <c r="Z211" s="327">
        <v>0</v>
      </c>
      <c r="AA211" s="329">
        <v>2014</v>
      </c>
      <c r="AB211" s="329">
        <v>2014</v>
      </c>
      <c r="AC211" s="327">
        <v>0</v>
      </c>
      <c r="AD211" s="327">
        <v>0</v>
      </c>
      <c r="AE211" s="327">
        <v>0</v>
      </c>
      <c r="AF211" s="327">
        <v>0</v>
      </c>
      <c r="AG211" s="327">
        <v>0</v>
      </c>
      <c r="AH211" s="327">
        <v>0</v>
      </c>
      <c r="AI211" s="327">
        <v>0</v>
      </c>
    </row>
    <row r="212" spans="1:35" s="325" customFormat="1" ht="35.1" customHeight="1" outlineLevel="1" x14ac:dyDescent="0.25">
      <c r="A212" s="325" t="s">
        <v>357</v>
      </c>
      <c r="B212" s="326"/>
      <c r="C212" s="119" t="s">
        <v>1017</v>
      </c>
      <c r="D212" s="552">
        <v>11.078000000000001</v>
      </c>
      <c r="E212" s="550">
        <v>11.078000000000001</v>
      </c>
      <c r="F212" s="550">
        <v>33.120999999999995</v>
      </c>
      <c r="G212" s="552">
        <v>2.8330000000000002</v>
      </c>
      <c r="H212" s="552">
        <v>4.8469999999999995</v>
      </c>
      <c r="I212" s="552">
        <v>8.245000000000001</v>
      </c>
      <c r="J212" s="552">
        <v>10.181000000000001</v>
      </c>
      <c r="K212" s="552">
        <v>0</v>
      </c>
      <c r="L212" s="552">
        <v>1.5670000000000002</v>
      </c>
      <c r="M212" s="552">
        <v>0</v>
      </c>
      <c r="N212" s="552">
        <v>16.526</v>
      </c>
      <c r="O212" s="552">
        <v>0</v>
      </c>
      <c r="P212" s="552">
        <v>0</v>
      </c>
      <c r="Q212" s="552">
        <v>0</v>
      </c>
      <c r="R212" s="552">
        <v>0</v>
      </c>
      <c r="S212" s="549">
        <v>-22.042999999999992</v>
      </c>
      <c r="T212" s="550">
        <f t="shared" si="6"/>
        <v>22.042999999999992</v>
      </c>
      <c r="U212" s="116">
        <f t="shared" si="7"/>
        <v>2.989799602816392</v>
      </c>
      <c r="V212" s="327"/>
      <c r="W212" s="328"/>
      <c r="X212" s="326" t="s">
        <v>463</v>
      </c>
      <c r="Y212" s="327">
        <v>0</v>
      </c>
      <c r="Z212" s="327">
        <v>0</v>
      </c>
      <c r="AA212" s="329">
        <v>2014</v>
      </c>
      <c r="AB212" s="329">
        <v>2014</v>
      </c>
      <c r="AC212" s="327">
        <v>0</v>
      </c>
      <c r="AD212" s="327">
        <v>0</v>
      </c>
      <c r="AE212" s="327">
        <v>0</v>
      </c>
      <c r="AF212" s="327">
        <v>0</v>
      </c>
      <c r="AG212" s="327">
        <v>0</v>
      </c>
      <c r="AH212" s="327">
        <v>0</v>
      </c>
      <c r="AI212" s="327">
        <v>0</v>
      </c>
    </row>
    <row r="213" spans="1:35" s="325" customFormat="1" ht="35.1" customHeight="1" outlineLevel="1" x14ac:dyDescent="0.25">
      <c r="A213" s="325" t="s">
        <v>356</v>
      </c>
      <c r="B213" s="326"/>
      <c r="C213" s="119" t="s">
        <v>1017</v>
      </c>
      <c r="D213" s="552">
        <v>157.86500000000001</v>
      </c>
      <c r="E213" s="550">
        <v>114.18967815633238</v>
      </c>
      <c r="F213" s="550">
        <v>130.50889508</v>
      </c>
      <c r="G213" s="552">
        <v>51.070424644587888</v>
      </c>
      <c r="H213" s="552">
        <v>51.162743000000006</v>
      </c>
      <c r="I213" s="552">
        <v>27.125049808166185</v>
      </c>
      <c r="J213" s="552">
        <v>26.67515208</v>
      </c>
      <c r="K213" s="552">
        <v>34.539040000000007</v>
      </c>
      <c r="L213" s="552">
        <v>47.031000000000006</v>
      </c>
      <c r="M213" s="552">
        <v>1.4551637035783074</v>
      </c>
      <c r="N213" s="552">
        <v>5.6400000000000006</v>
      </c>
      <c r="O213" s="552">
        <v>0</v>
      </c>
      <c r="P213" s="552">
        <v>0</v>
      </c>
      <c r="Q213" s="552">
        <v>0</v>
      </c>
      <c r="R213" s="552">
        <v>0</v>
      </c>
      <c r="S213" s="549">
        <v>27.356104920000007</v>
      </c>
      <c r="T213" s="550">
        <f t="shared" si="6"/>
        <v>16.319216923667625</v>
      </c>
      <c r="U213" s="116">
        <f t="shared" si="7"/>
        <v>1.1429132403834754</v>
      </c>
      <c r="V213" s="327"/>
      <c r="W213" s="328"/>
      <c r="X213" s="326" t="s">
        <v>463</v>
      </c>
      <c r="Y213" s="327">
        <v>0</v>
      </c>
      <c r="Z213" s="327">
        <v>0</v>
      </c>
      <c r="AA213" s="329">
        <v>2014</v>
      </c>
      <c r="AB213" s="329">
        <v>2014</v>
      </c>
      <c r="AC213" s="327">
        <v>0</v>
      </c>
      <c r="AD213" s="327">
        <v>0</v>
      </c>
      <c r="AE213" s="327">
        <v>0</v>
      </c>
      <c r="AF213" s="327">
        <v>0</v>
      </c>
      <c r="AG213" s="327">
        <v>0</v>
      </c>
      <c r="AH213" s="327">
        <v>0</v>
      </c>
      <c r="AI213" s="327">
        <v>0</v>
      </c>
    </row>
    <row r="214" spans="1:35" s="325" customFormat="1" ht="35.1" customHeight="1" outlineLevel="1" x14ac:dyDescent="0.25">
      <c r="A214" s="325" t="s">
        <v>353</v>
      </c>
      <c r="B214" s="326"/>
      <c r="C214" s="119" t="s">
        <v>1017</v>
      </c>
      <c r="D214" s="552">
        <v>0</v>
      </c>
      <c r="E214" s="550">
        <v>403.21425051</v>
      </c>
      <c r="F214" s="550">
        <v>326.96870450999995</v>
      </c>
      <c r="G214" s="552">
        <v>75.967728460000004</v>
      </c>
      <c r="H214" s="552">
        <v>73.032198359999995</v>
      </c>
      <c r="I214" s="552">
        <v>56.925965550000001</v>
      </c>
      <c r="J214" s="552">
        <v>53.885933649999998</v>
      </c>
      <c r="K214" s="552">
        <v>100</v>
      </c>
      <c r="L214" s="552">
        <v>104.22899558999995</v>
      </c>
      <c r="M214" s="552">
        <v>170.32055650000001</v>
      </c>
      <c r="N214" s="552">
        <v>95.821576910000005</v>
      </c>
      <c r="O214" s="552">
        <v>0</v>
      </c>
      <c r="P214" s="552">
        <v>0</v>
      </c>
      <c r="Q214" s="552">
        <v>0</v>
      </c>
      <c r="R214" s="552">
        <v>0</v>
      </c>
      <c r="S214" s="549" t="s">
        <v>760</v>
      </c>
      <c r="T214" s="550">
        <f t="shared" si="6"/>
        <v>-76.245546000000047</v>
      </c>
      <c r="U214" s="116">
        <f t="shared" si="7"/>
        <v>0.81090562671442812</v>
      </c>
      <c r="V214" s="327"/>
      <c r="W214" s="328"/>
      <c r="X214" s="326" t="s">
        <v>883</v>
      </c>
      <c r="Y214" s="327">
        <v>0</v>
      </c>
      <c r="Z214" s="327">
        <v>0</v>
      </c>
      <c r="AA214" s="329">
        <v>2014</v>
      </c>
      <c r="AB214" s="329">
        <v>2014</v>
      </c>
      <c r="AC214" s="327">
        <v>705.27897507495163</v>
      </c>
      <c r="AD214" s="327">
        <v>0</v>
      </c>
      <c r="AE214" s="327">
        <v>0</v>
      </c>
      <c r="AF214" s="327">
        <v>0</v>
      </c>
      <c r="AG214" s="327">
        <v>0</v>
      </c>
      <c r="AH214" s="327">
        <v>0</v>
      </c>
      <c r="AI214" s="327">
        <v>0</v>
      </c>
    </row>
    <row r="215" spans="1:35" s="325" customFormat="1" ht="35.1" customHeight="1" outlineLevel="1" x14ac:dyDescent="0.25">
      <c r="A215" s="325" t="s">
        <v>353</v>
      </c>
      <c r="B215" s="326"/>
      <c r="C215" s="119" t="s">
        <v>1018</v>
      </c>
      <c r="D215" s="552">
        <v>0</v>
      </c>
      <c r="E215" s="550">
        <v>0</v>
      </c>
      <c r="F215" s="550">
        <v>0</v>
      </c>
      <c r="G215" s="552">
        <v>0</v>
      </c>
      <c r="H215" s="552">
        <v>0</v>
      </c>
      <c r="I215" s="552">
        <v>0</v>
      </c>
      <c r="J215" s="552">
        <v>0</v>
      </c>
      <c r="K215" s="552">
        <v>0</v>
      </c>
      <c r="L215" s="552">
        <v>0</v>
      </c>
      <c r="M215" s="552">
        <v>0</v>
      </c>
      <c r="N215" s="552">
        <v>0</v>
      </c>
      <c r="O215" s="552">
        <v>0</v>
      </c>
      <c r="P215" s="552">
        <v>0</v>
      </c>
      <c r="Q215" s="552">
        <v>0</v>
      </c>
      <c r="R215" s="552">
        <v>0</v>
      </c>
      <c r="S215" s="549" t="s">
        <v>760</v>
      </c>
      <c r="T215" s="550">
        <f t="shared" si="6"/>
        <v>0</v>
      </c>
      <c r="U215" s="116" t="str">
        <f t="shared" si="7"/>
        <v>&gt;100 %</v>
      </c>
      <c r="V215" s="327"/>
      <c r="W215" s="328"/>
      <c r="X215" s="326">
        <v>0</v>
      </c>
      <c r="Y215" s="327">
        <v>0</v>
      </c>
      <c r="Z215" s="327">
        <v>0</v>
      </c>
      <c r="AA215" s="329">
        <v>2014</v>
      </c>
      <c r="AB215" s="329">
        <v>2015</v>
      </c>
      <c r="AC215" s="327">
        <v>0</v>
      </c>
      <c r="AD215" s="327">
        <v>0</v>
      </c>
      <c r="AE215" s="327">
        <v>0.1</v>
      </c>
      <c r="AF215" s="327">
        <v>0</v>
      </c>
      <c r="AG215" s="327">
        <v>0</v>
      </c>
      <c r="AH215" s="327">
        <v>0</v>
      </c>
      <c r="AI215" s="327">
        <v>0</v>
      </c>
    </row>
    <row r="216" spans="1:35" s="84" customFormat="1" ht="35.25" customHeight="1" x14ac:dyDescent="0.25">
      <c r="A216" s="387"/>
      <c r="B216" s="434" t="s">
        <v>27</v>
      </c>
      <c r="C216" s="539" t="s">
        <v>347</v>
      </c>
      <c r="D216" s="551">
        <v>2130.0231543187097</v>
      </c>
      <c r="E216" s="550">
        <v>201.64443100313571</v>
      </c>
      <c r="F216" s="550">
        <v>754.09213284196289</v>
      </c>
      <c r="G216" s="551">
        <v>27.503123330000015</v>
      </c>
      <c r="H216" s="551">
        <v>21.012192761996921</v>
      </c>
      <c r="I216" s="551">
        <v>43.249685296599992</v>
      </c>
      <c r="J216" s="551">
        <v>53.516122440772925</v>
      </c>
      <c r="K216" s="551">
        <v>25.484897310588899</v>
      </c>
      <c r="L216" s="551">
        <v>372.3265311423113</v>
      </c>
      <c r="M216" s="551">
        <v>105.4067250659468</v>
      </c>
      <c r="N216" s="551">
        <v>307.23728649688184</v>
      </c>
      <c r="O216" s="551">
        <v>855.42956129999982</v>
      </c>
      <c r="P216" s="551">
        <v>533.42051113999969</v>
      </c>
      <c r="Q216" s="551">
        <v>809.13147681000021</v>
      </c>
      <c r="R216" s="551">
        <v>574.96754582000005</v>
      </c>
      <c r="S216" s="549">
        <v>1375.9310214767468</v>
      </c>
      <c r="T216" s="550">
        <f t="shared" si="6"/>
        <v>552.44770183882724</v>
      </c>
      <c r="U216" s="116">
        <f t="shared" si="7"/>
        <v>3.739712171025622</v>
      </c>
      <c r="V216" s="314"/>
      <c r="W216" s="83"/>
      <c r="X216" s="83"/>
      <c r="Y216" s="298">
        <v>174.56099999999998</v>
      </c>
      <c r="Z216" s="298">
        <v>243.84499999999997</v>
      </c>
      <c r="AA216" s="301"/>
      <c r="AB216" s="301"/>
      <c r="AC216" s="298">
        <v>4355.7477581062913</v>
      </c>
      <c r="AD216" s="298">
        <v>15.492000000000001</v>
      </c>
      <c r="AE216" s="298">
        <v>102.111</v>
      </c>
      <c r="AF216" s="298">
        <v>53.805999999999983</v>
      </c>
      <c r="AG216" s="298">
        <v>319.53800000000007</v>
      </c>
      <c r="AH216" s="298"/>
      <c r="AI216" s="298"/>
    </row>
    <row r="217" spans="1:35" s="84" customFormat="1" ht="31.5" x14ac:dyDescent="0.25">
      <c r="A217" s="387" t="s">
        <v>454</v>
      </c>
      <c r="B217" s="434">
        <v>2.1</v>
      </c>
      <c r="C217" s="539" t="s">
        <v>348</v>
      </c>
      <c r="D217" s="551">
        <v>0</v>
      </c>
      <c r="E217" s="550">
        <v>0</v>
      </c>
      <c r="F217" s="550">
        <v>0</v>
      </c>
      <c r="G217" s="551">
        <v>0</v>
      </c>
      <c r="H217" s="551">
        <v>0</v>
      </c>
      <c r="I217" s="551">
        <v>0</v>
      </c>
      <c r="J217" s="551">
        <v>0</v>
      </c>
      <c r="K217" s="551">
        <v>0</v>
      </c>
      <c r="L217" s="551">
        <v>0</v>
      </c>
      <c r="M217" s="551">
        <v>0</v>
      </c>
      <c r="N217" s="551">
        <v>0</v>
      </c>
      <c r="O217" s="551">
        <v>0</v>
      </c>
      <c r="P217" s="551">
        <v>0</v>
      </c>
      <c r="Q217" s="551">
        <v>0</v>
      </c>
      <c r="R217" s="551">
        <v>0</v>
      </c>
      <c r="S217" s="549" t="s">
        <v>760</v>
      </c>
      <c r="T217" s="550">
        <f t="shared" si="6"/>
        <v>0</v>
      </c>
      <c r="U217" s="116" t="str">
        <f t="shared" si="7"/>
        <v>&gt;100 %</v>
      </c>
      <c r="V217" s="314"/>
      <c r="W217" s="83"/>
      <c r="X217" s="83"/>
      <c r="Y217" s="298">
        <v>0</v>
      </c>
      <c r="Z217" s="298">
        <v>0</v>
      </c>
      <c r="AA217" s="301"/>
      <c r="AB217" s="301"/>
      <c r="AC217" s="298">
        <v>0</v>
      </c>
      <c r="AD217" s="298">
        <v>0</v>
      </c>
      <c r="AE217" s="298">
        <v>0</v>
      </c>
      <c r="AF217" s="298">
        <v>0</v>
      </c>
      <c r="AG217" s="298">
        <v>0</v>
      </c>
      <c r="AH217" s="298"/>
      <c r="AI217" s="298"/>
    </row>
    <row r="218" spans="1:35" s="84" customFormat="1" ht="30.75" customHeight="1" x14ac:dyDescent="0.25">
      <c r="A218" s="387" t="s">
        <v>455</v>
      </c>
      <c r="B218" s="434">
        <v>2.2000000000000002</v>
      </c>
      <c r="C218" s="539" t="s">
        <v>352</v>
      </c>
      <c r="D218" s="551">
        <v>2130.0231543187097</v>
      </c>
      <c r="E218" s="550">
        <v>201.64443100313571</v>
      </c>
      <c r="F218" s="550">
        <v>754.09213284196289</v>
      </c>
      <c r="G218" s="551">
        <v>27.503123330000015</v>
      </c>
      <c r="H218" s="551">
        <v>21.012192761996921</v>
      </c>
      <c r="I218" s="551">
        <v>43.249685296599992</v>
      </c>
      <c r="J218" s="551">
        <v>53.516122440772925</v>
      </c>
      <c r="K218" s="551">
        <v>25.484897310588899</v>
      </c>
      <c r="L218" s="551">
        <v>372.3265311423113</v>
      </c>
      <c r="M218" s="551">
        <v>105.4067250659468</v>
      </c>
      <c r="N218" s="551">
        <v>307.23728649688184</v>
      </c>
      <c r="O218" s="551">
        <v>855.42956129999982</v>
      </c>
      <c r="P218" s="551">
        <v>533.42051113999969</v>
      </c>
      <c r="Q218" s="551">
        <v>809.13147681000021</v>
      </c>
      <c r="R218" s="551">
        <v>574.96754582000005</v>
      </c>
      <c r="S218" s="549">
        <v>1375.9310214767468</v>
      </c>
      <c r="T218" s="550">
        <f t="shared" si="6"/>
        <v>552.44770183882724</v>
      </c>
      <c r="U218" s="116">
        <f t="shared" si="7"/>
        <v>3.739712171025622</v>
      </c>
      <c r="V218" s="314"/>
      <c r="W218" s="83"/>
      <c r="X218" s="83"/>
      <c r="Y218" s="298">
        <v>174.56099999999998</v>
      </c>
      <c r="Z218" s="298">
        <v>243.84499999999997</v>
      </c>
      <c r="AA218" s="301"/>
      <c r="AB218" s="301"/>
      <c r="AC218" s="298">
        <v>4355.7477581062913</v>
      </c>
      <c r="AD218" s="298">
        <v>15.492000000000001</v>
      </c>
      <c r="AE218" s="298">
        <v>102.111</v>
      </c>
      <c r="AF218" s="298">
        <v>53.805999999999983</v>
      </c>
      <c r="AG218" s="298">
        <v>319.53800000000007</v>
      </c>
      <c r="AH218" s="298"/>
      <c r="AI218" s="298"/>
    </row>
    <row r="219" spans="1:35" s="49" customFormat="1" ht="35.1" customHeight="1" outlineLevel="1" x14ac:dyDescent="0.25">
      <c r="A219" s="90" t="s">
        <v>356</v>
      </c>
      <c r="B219" s="347"/>
      <c r="C219" s="119" t="s">
        <v>482</v>
      </c>
      <c r="D219" s="552">
        <v>0</v>
      </c>
      <c r="E219" s="550">
        <v>0</v>
      </c>
      <c r="F219" s="550">
        <v>0</v>
      </c>
      <c r="G219" s="552">
        <v>0</v>
      </c>
      <c r="H219" s="552">
        <v>0</v>
      </c>
      <c r="I219" s="552">
        <v>0</v>
      </c>
      <c r="J219" s="552">
        <v>0</v>
      </c>
      <c r="K219" s="552">
        <v>0</v>
      </c>
      <c r="L219" s="552">
        <v>0</v>
      </c>
      <c r="M219" s="552">
        <v>0</v>
      </c>
      <c r="N219" s="552">
        <v>0</v>
      </c>
      <c r="O219" s="552">
        <v>2.1000000000000005E-2</v>
      </c>
      <c r="P219" s="552">
        <v>6.0000000000000001E-3</v>
      </c>
      <c r="Q219" s="552">
        <v>0</v>
      </c>
      <c r="R219" s="552">
        <v>0</v>
      </c>
      <c r="S219" s="549" t="s">
        <v>760</v>
      </c>
      <c r="T219" s="550">
        <f t="shared" si="6"/>
        <v>0</v>
      </c>
      <c r="U219" s="116" t="str">
        <f t="shared" si="7"/>
        <v>&gt;100 %</v>
      </c>
      <c r="V219" s="355"/>
      <c r="W219" s="52"/>
      <c r="X219" s="119">
        <v>0</v>
      </c>
      <c r="Y219" s="295">
        <v>0</v>
      </c>
      <c r="Z219" s="295">
        <v>5.6070000000000002</v>
      </c>
      <c r="AA219" s="302">
        <v>2008</v>
      </c>
      <c r="AB219" s="302">
        <v>2016</v>
      </c>
      <c r="AC219" s="295">
        <v>0</v>
      </c>
      <c r="AD219" s="295">
        <v>0</v>
      </c>
      <c r="AE219" s="295">
        <v>0</v>
      </c>
      <c r="AF219" s="295">
        <v>0</v>
      </c>
      <c r="AG219" s="295">
        <v>0</v>
      </c>
      <c r="AH219" s="295">
        <v>0</v>
      </c>
      <c r="AI219" s="295">
        <v>0</v>
      </c>
    </row>
    <row r="220" spans="1:35" s="49" customFormat="1" ht="35.1" customHeight="1" outlineLevel="1" x14ac:dyDescent="0.25">
      <c r="A220" s="90" t="s">
        <v>353</v>
      </c>
      <c r="B220" s="347"/>
      <c r="C220" s="119" t="s">
        <v>384</v>
      </c>
      <c r="D220" s="552">
        <v>658.67224845133285</v>
      </c>
      <c r="E220" s="550">
        <v>1.11749604</v>
      </c>
      <c r="F220" s="550">
        <v>2.50954356</v>
      </c>
      <c r="G220" s="552">
        <v>0.56680699000000001</v>
      </c>
      <c r="H220" s="552">
        <v>0.56680699000000001</v>
      </c>
      <c r="I220" s="552">
        <v>0.55068905000000001</v>
      </c>
      <c r="J220" s="552">
        <v>0.55068905000000001</v>
      </c>
      <c r="K220" s="552">
        <v>0</v>
      </c>
      <c r="L220" s="552">
        <v>0.84136649999999991</v>
      </c>
      <c r="M220" s="552">
        <v>0</v>
      </c>
      <c r="N220" s="552">
        <v>0.55068101999999997</v>
      </c>
      <c r="O220" s="552">
        <v>2.2189999999999999</v>
      </c>
      <c r="P220" s="552">
        <v>0.55099999999999993</v>
      </c>
      <c r="Q220" s="552">
        <v>0</v>
      </c>
      <c r="R220" s="552">
        <v>0</v>
      </c>
      <c r="S220" s="549">
        <v>656.16270489133285</v>
      </c>
      <c r="T220" s="550">
        <f t="shared" si="6"/>
        <v>1.39204752</v>
      </c>
      <c r="U220" s="116">
        <f t="shared" si="7"/>
        <v>2.2456845216203183</v>
      </c>
      <c r="V220" s="355"/>
      <c r="W220" s="52"/>
      <c r="X220" s="119" t="s">
        <v>481</v>
      </c>
      <c r="Y220" s="295">
        <v>50</v>
      </c>
      <c r="Z220" s="295">
        <v>24.1</v>
      </c>
      <c r="AA220" s="302">
        <v>2008</v>
      </c>
      <c r="AB220" s="302">
        <v>2024</v>
      </c>
      <c r="AC220" s="295">
        <v>1072.1917998539416</v>
      </c>
      <c r="AD220" s="295">
        <v>0</v>
      </c>
      <c r="AE220" s="295">
        <v>0</v>
      </c>
      <c r="AF220" s="295">
        <v>0</v>
      </c>
      <c r="AG220" s="295">
        <v>0</v>
      </c>
      <c r="AH220" s="295">
        <v>0</v>
      </c>
      <c r="AI220" s="295">
        <v>0</v>
      </c>
    </row>
    <row r="221" spans="1:35" s="49" customFormat="1" ht="35.1" customHeight="1" outlineLevel="1" x14ac:dyDescent="0.25">
      <c r="A221" s="90" t="s">
        <v>353</v>
      </c>
      <c r="B221" s="347"/>
      <c r="C221" s="119" t="s">
        <v>484</v>
      </c>
      <c r="D221" s="552">
        <v>0</v>
      </c>
      <c r="E221" s="550">
        <v>3.2165159999999998E-2</v>
      </c>
      <c r="F221" s="550">
        <v>5.5558259999999998E-2</v>
      </c>
      <c r="G221" s="552">
        <v>1.3313770000000001E-2</v>
      </c>
      <c r="H221" s="552">
        <v>1.3313770000000001E-2</v>
      </c>
      <c r="I221" s="552">
        <v>1.8851389999999999E-2</v>
      </c>
      <c r="J221" s="552">
        <v>1.8851389999999999E-2</v>
      </c>
      <c r="K221" s="552">
        <v>0</v>
      </c>
      <c r="L221" s="552">
        <v>9.2338100000000003E-3</v>
      </c>
      <c r="M221" s="552">
        <v>0</v>
      </c>
      <c r="N221" s="552">
        <v>1.415929E-2</v>
      </c>
      <c r="O221" s="552">
        <v>5.6000000000000001E-2</v>
      </c>
      <c r="P221" s="552">
        <v>1.5000000000000001E-2</v>
      </c>
      <c r="Q221" s="552">
        <v>0</v>
      </c>
      <c r="R221" s="552">
        <v>0</v>
      </c>
      <c r="S221" s="549" t="s">
        <v>760</v>
      </c>
      <c r="T221" s="550">
        <f t="shared" si="6"/>
        <v>2.33931E-2</v>
      </c>
      <c r="U221" s="116">
        <f t="shared" si="7"/>
        <v>1.7272806975000281</v>
      </c>
      <c r="V221" s="355"/>
      <c r="W221" s="52"/>
      <c r="X221" s="119" t="s">
        <v>481</v>
      </c>
      <c r="Y221" s="295">
        <v>0</v>
      </c>
      <c r="Z221" s="295">
        <v>0</v>
      </c>
      <c r="AA221" s="302">
        <v>2015</v>
      </c>
      <c r="AB221" s="302">
        <v>2024</v>
      </c>
      <c r="AC221" s="295">
        <v>569.80312000000004</v>
      </c>
      <c r="AD221" s="295">
        <v>0</v>
      </c>
      <c r="AE221" s="295">
        <v>0</v>
      </c>
      <c r="AF221" s="295">
        <v>0</v>
      </c>
      <c r="AG221" s="295">
        <v>0</v>
      </c>
      <c r="AH221" s="295">
        <v>0</v>
      </c>
      <c r="AI221" s="295">
        <v>0</v>
      </c>
    </row>
    <row r="222" spans="1:35" s="49" customFormat="1" ht="35.1" customHeight="1" outlineLevel="1" x14ac:dyDescent="0.25">
      <c r="A222" s="90" t="s">
        <v>356</v>
      </c>
      <c r="B222" s="347"/>
      <c r="C222" s="119" t="s">
        <v>485</v>
      </c>
      <c r="D222" s="552">
        <v>673.04200000000003</v>
      </c>
      <c r="E222" s="550">
        <v>3.5588799999999994</v>
      </c>
      <c r="F222" s="550">
        <v>0</v>
      </c>
      <c r="G222" s="552">
        <v>0</v>
      </c>
      <c r="H222" s="552">
        <v>0</v>
      </c>
      <c r="I222" s="552">
        <v>0</v>
      </c>
      <c r="J222" s="552">
        <v>0</v>
      </c>
      <c r="K222" s="552">
        <v>0</v>
      </c>
      <c r="L222" s="552">
        <v>0</v>
      </c>
      <c r="M222" s="552">
        <v>3.5588799999999994</v>
      </c>
      <c r="N222" s="552">
        <v>0</v>
      </c>
      <c r="O222" s="552">
        <v>3.0840000000000001</v>
      </c>
      <c r="P222" s="552">
        <v>-1.3999999999999999E-2</v>
      </c>
      <c r="Q222" s="552">
        <v>0</v>
      </c>
      <c r="R222" s="552">
        <v>0</v>
      </c>
      <c r="S222" s="549">
        <v>673.04200000000003</v>
      </c>
      <c r="T222" s="550">
        <f t="shared" si="6"/>
        <v>-3.5588799999999994</v>
      </c>
      <c r="U222" s="116">
        <f t="shared" si="7"/>
        <v>0</v>
      </c>
      <c r="V222" s="355"/>
      <c r="W222" s="52"/>
      <c r="X222" s="119" t="s">
        <v>882</v>
      </c>
      <c r="Y222" s="295">
        <v>0</v>
      </c>
      <c r="Z222" s="295">
        <v>0</v>
      </c>
      <c r="AA222" s="302">
        <v>2015</v>
      </c>
      <c r="AB222" s="302">
        <v>2017</v>
      </c>
      <c r="AC222" s="295">
        <v>673.04200000000003</v>
      </c>
      <c r="AD222" s="295">
        <v>0</v>
      </c>
      <c r="AE222" s="295">
        <v>0</v>
      </c>
      <c r="AF222" s="295">
        <v>0</v>
      </c>
      <c r="AG222" s="295">
        <v>0</v>
      </c>
      <c r="AH222" s="295">
        <v>0</v>
      </c>
      <c r="AI222" s="295">
        <v>0</v>
      </c>
    </row>
    <row r="223" spans="1:35" s="49" customFormat="1" ht="35.1" customHeight="1" outlineLevel="1" x14ac:dyDescent="0.25">
      <c r="A223" s="90" t="s">
        <v>353</v>
      </c>
      <c r="B223" s="347"/>
      <c r="C223" s="119" t="s">
        <v>486</v>
      </c>
      <c r="D223" s="552">
        <v>119.45021999999999</v>
      </c>
      <c r="E223" s="550">
        <v>8.8000000000000007</v>
      </c>
      <c r="F223" s="550">
        <v>7.3443222500000003</v>
      </c>
      <c r="G223" s="552">
        <v>4.5332677300000004</v>
      </c>
      <c r="H223" s="552">
        <v>4.5332677300000004</v>
      </c>
      <c r="I223" s="552">
        <v>9.2952800000000002E-2</v>
      </c>
      <c r="J223" s="552">
        <v>9.2952800000000002E-2</v>
      </c>
      <c r="K223" s="552">
        <v>0</v>
      </c>
      <c r="L223" s="552">
        <v>9.4510549999999999E-2</v>
      </c>
      <c r="M223" s="552">
        <v>4.1737794700000004</v>
      </c>
      <c r="N223" s="552">
        <v>2.6235911700000001</v>
      </c>
      <c r="O223" s="552">
        <v>1.996</v>
      </c>
      <c r="P223" s="552">
        <v>1.72</v>
      </c>
      <c r="Q223" s="552">
        <v>0</v>
      </c>
      <c r="R223" s="552">
        <v>0</v>
      </c>
      <c r="S223" s="549">
        <v>112.10589774999998</v>
      </c>
      <c r="T223" s="550">
        <f t="shared" si="6"/>
        <v>-1.4556777500000004</v>
      </c>
      <c r="U223" s="116">
        <f t="shared" si="7"/>
        <v>0.83458207386363636</v>
      </c>
      <c r="V223" s="355"/>
      <c r="W223" s="52"/>
      <c r="X223" s="119" t="s">
        <v>385</v>
      </c>
      <c r="Y223" s="295">
        <v>80</v>
      </c>
      <c r="Z223" s="295">
        <v>55</v>
      </c>
      <c r="AA223" s="302">
        <v>2015</v>
      </c>
      <c r="AB223" s="302">
        <v>2017</v>
      </c>
      <c r="AC223" s="295">
        <v>1238.8802000000001</v>
      </c>
      <c r="AD223" s="295">
        <v>0</v>
      </c>
      <c r="AE223" s="295">
        <v>0</v>
      </c>
      <c r="AF223" s="295">
        <v>0</v>
      </c>
      <c r="AG223" s="295">
        <v>0</v>
      </c>
      <c r="AH223" s="295">
        <v>0</v>
      </c>
      <c r="AI223" s="295">
        <v>0</v>
      </c>
    </row>
    <row r="224" spans="1:35" s="49" customFormat="1" ht="35.1" customHeight="1" outlineLevel="1" x14ac:dyDescent="0.25">
      <c r="A224" s="90" t="s">
        <v>356</v>
      </c>
      <c r="B224" s="347"/>
      <c r="C224" s="119" t="s">
        <v>557</v>
      </c>
      <c r="D224" s="552">
        <v>32.843000000000004</v>
      </c>
      <c r="E224" s="550">
        <v>5.2560817464906746</v>
      </c>
      <c r="F224" s="550">
        <v>2.8239999999999998</v>
      </c>
      <c r="G224" s="552">
        <v>1.8360000000000001</v>
      </c>
      <c r="H224" s="552">
        <v>1.8360000000000001</v>
      </c>
      <c r="I224" s="552">
        <v>0</v>
      </c>
      <c r="J224" s="552">
        <v>0</v>
      </c>
      <c r="K224" s="552">
        <v>0</v>
      </c>
      <c r="L224" s="552">
        <v>0</v>
      </c>
      <c r="M224" s="552">
        <v>3.4200817464906743</v>
      </c>
      <c r="N224" s="552">
        <v>0.98799999999999999</v>
      </c>
      <c r="O224" s="552">
        <v>11.671999999999999</v>
      </c>
      <c r="P224" s="552">
        <v>1.284</v>
      </c>
      <c r="Q224" s="552">
        <v>0</v>
      </c>
      <c r="R224" s="552">
        <v>0</v>
      </c>
      <c r="S224" s="549">
        <v>30.019000000000005</v>
      </c>
      <c r="T224" s="550">
        <f t="shared" si="6"/>
        <v>-2.4320817464906748</v>
      </c>
      <c r="U224" s="116">
        <f t="shared" si="7"/>
        <v>0.53728235902828159</v>
      </c>
      <c r="V224" s="355"/>
      <c r="W224" s="52"/>
      <c r="X224" s="119" t="s">
        <v>883</v>
      </c>
      <c r="Y224" s="295">
        <v>0</v>
      </c>
      <c r="Z224" s="295">
        <v>9.9499999999999993</v>
      </c>
      <c r="AA224" s="302">
        <v>2013</v>
      </c>
      <c r="AB224" s="302">
        <v>2015</v>
      </c>
      <c r="AC224" s="295">
        <v>126.289</v>
      </c>
      <c r="AD224" s="295">
        <v>0</v>
      </c>
      <c r="AE224" s="295">
        <v>0</v>
      </c>
      <c r="AF224" s="295">
        <v>0</v>
      </c>
      <c r="AG224" s="295">
        <v>0</v>
      </c>
      <c r="AH224" s="295">
        <v>0</v>
      </c>
      <c r="AI224" s="295">
        <v>0</v>
      </c>
    </row>
    <row r="225" spans="1:35" s="49" customFormat="1" ht="35.1" customHeight="1" outlineLevel="1" x14ac:dyDescent="0.25">
      <c r="A225" s="90" t="s">
        <v>356</v>
      </c>
      <c r="B225" s="347"/>
      <c r="C225" s="119" t="s">
        <v>558</v>
      </c>
      <c r="D225" s="552">
        <v>2.6989999999999998</v>
      </c>
      <c r="E225" s="550">
        <v>1.0619999999999998</v>
      </c>
      <c r="F225" s="550">
        <v>1.0620000000000001</v>
      </c>
      <c r="G225" s="552">
        <v>1.0619999999999998</v>
      </c>
      <c r="H225" s="552">
        <v>1.0620000000000001</v>
      </c>
      <c r="I225" s="552">
        <v>0</v>
      </c>
      <c r="J225" s="552">
        <v>0</v>
      </c>
      <c r="K225" s="552">
        <v>0</v>
      </c>
      <c r="L225" s="552">
        <v>0</v>
      </c>
      <c r="M225" s="552">
        <v>0</v>
      </c>
      <c r="N225" s="552">
        <v>0</v>
      </c>
      <c r="O225" s="552">
        <v>0</v>
      </c>
      <c r="P225" s="552">
        <v>0</v>
      </c>
      <c r="Q225" s="552">
        <v>0</v>
      </c>
      <c r="R225" s="552">
        <v>0</v>
      </c>
      <c r="S225" s="549">
        <v>1.6369999999999998</v>
      </c>
      <c r="T225" s="550">
        <f t="shared" si="6"/>
        <v>0</v>
      </c>
      <c r="U225" s="116">
        <f t="shared" si="7"/>
        <v>1.0000000000000002</v>
      </c>
      <c r="V225" s="355"/>
      <c r="W225" s="52"/>
      <c r="X225" s="119">
        <v>0</v>
      </c>
      <c r="Y225" s="295">
        <v>0</v>
      </c>
      <c r="Z225" s="295">
        <v>0</v>
      </c>
      <c r="AA225" s="302">
        <v>2013</v>
      </c>
      <c r="AB225" s="302">
        <v>2017</v>
      </c>
      <c r="AC225" s="295">
        <v>16.63349771</v>
      </c>
      <c r="AD225" s="295">
        <v>0</v>
      </c>
      <c r="AE225" s="295">
        <v>0</v>
      </c>
      <c r="AF225" s="295">
        <v>0</v>
      </c>
      <c r="AG225" s="295">
        <v>0</v>
      </c>
      <c r="AH225" s="295">
        <v>0</v>
      </c>
      <c r="AI225" s="295">
        <v>0</v>
      </c>
    </row>
    <row r="226" spans="1:35" s="49" customFormat="1" ht="35.1" customHeight="1" outlineLevel="1" x14ac:dyDescent="0.25">
      <c r="A226" s="90" t="s">
        <v>353</v>
      </c>
      <c r="B226" s="347"/>
      <c r="C226" s="119" t="s">
        <v>559</v>
      </c>
      <c r="D226" s="552">
        <v>16.565650277356671</v>
      </c>
      <c r="E226" s="550">
        <v>0.49580000000000002</v>
      </c>
      <c r="F226" s="550">
        <v>0.49580000000000002</v>
      </c>
      <c r="G226" s="552">
        <v>0</v>
      </c>
      <c r="H226" s="552">
        <v>0</v>
      </c>
      <c r="I226" s="552">
        <v>0.49580000000000002</v>
      </c>
      <c r="J226" s="552">
        <v>0.49580000000000002</v>
      </c>
      <c r="K226" s="552">
        <v>0</v>
      </c>
      <c r="L226" s="552">
        <v>0</v>
      </c>
      <c r="M226" s="552">
        <v>0</v>
      </c>
      <c r="N226" s="552">
        <v>0</v>
      </c>
      <c r="O226" s="552">
        <v>0</v>
      </c>
      <c r="P226" s="552">
        <v>0</v>
      </c>
      <c r="Q226" s="552">
        <v>0</v>
      </c>
      <c r="R226" s="552">
        <v>0</v>
      </c>
      <c r="S226" s="549">
        <v>16.069850277356672</v>
      </c>
      <c r="T226" s="550">
        <f t="shared" si="6"/>
        <v>0</v>
      </c>
      <c r="U226" s="116">
        <f t="shared" si="7"/>
        <v>1</v>
      </c>
      <c r="V226" s="355"/>
      <c r="W226" s="52"/>
      <c r="X226" s="119">
        <v>0</v>
      </c>
      <c r="Y226" s="295">
        <v>0</v>
      </c>
      <c r="Z226" s="295">
        <v>0</v>
      </c>
      <c r="AA226" s="302">
        <v>2013</v>
      </c>
      <c r="AB226" s="302">
        <v>2015</v>
      </c>
      <c r="AC226" s="295">
        <v>19.440980111844517</v>
      </c>
      <c r="AD226" s="295">
        <v>0</v>
      </c>
      <c r="AE226" s="295">
        <v>0</v>
      </c>
      <c r="AF226" s="295">
        <v>0</v>
      </c>
      <c r="AG226" s="295">
        <v>0</v>
      </c>
      <c r="AH226" s="295">
        <v>0</v>
      </c>
      <c r="AI226" s="295">
        <v>0</v>
      </c>
    </row>
    <row r="227" spans="1:35" s="49" customFormat="1" ht="35.1" customHeight="1" outlineLevel="1" x14ac:dyDescent="0.25">
      <c r="A227" s="90" t="s">
        <v>353</v>
      </c>
      <c r="B227" s="347"/>
      <c r="C227" s="119" t="s">
        <v>560</v>
      </c>
      <c r="D227" s="552">
        <v>9.2201079852285055</v>
      </c>
      <c r="E227" s="550">
        <v>0</v>
      </c>
      <c r="F227" s="550">
        <v>6.7058775300000004</v>
      </c>
      <c r="G227" s="552">
        <v>0</v>
      </c>
      <c r="H227" s="552">
        <v>0</v>
      </c>
      <c r="I227" s="552">
        <v>0</v>
      </c>
      <c r="J227" s="552">
        <v>0</v>
      </c>
      <c r="K227" s="552">
        <v>0</v>
      </c>
      <c r="L227" s="552">
        <v>6.7058775300000004</v>
      </c>
      <c r="M227" s="552">
        <v>0</v>
      </c>
      <c r="N227" s="552">
        <v>0</v>
      </c>
      <c r="O227" s="552">
        <v>3.149</v>
      </c>
      <c r="P227" s="552">
        <v>0</v>
      </c>
      <c r="Q227" s="552">
        <v>3.149</v>
      </c>
      <c r="R227" s="552">
        <v>0</v>
      </c>
      <c r="S227" s="549">
        <v>2.5142304552285051</v>
      </c>
      <c r="T227" s="550">
        <f t="shared" si="6"/>
        <v>6.7058775300000004</v>
      </c>
      <c r="U227" s="116" t="str">
        <f t="shared" si="7"/>
        <v>&gt;100 %</v>
      </c>
      <c r="V227" s="355"/>
      <c r="W227" s="52"/>
      <c r="X227" s="119" t="s">
        <v>463</v>
      </c>
      <c r="Y227" s="295">
        <v>0</v>
      </c>
      <c r="Z227" s="295">
        <v>0</v>
      </c>
      <c r="AA227" s="302">
        <v>2014</v>
      </c>
      <c r="AB227" s="302">
        <v>2015</v>
      </c>
      <c r="AC227" s="295">
        <v>9.3003526910698469</v>
      </c>
      <c r="AD227" s="295">
        <v>0</v>
      </c>
      <c r="AE227" s="295">
        <v>0</v>
      </c>
      <c r="AF227" s="295">
        <v>0</v>
      </c>
      <c r="AG227" s="295">
        <v>0</v>
      </c>
      <c r="AH227" s="295" t="s">
        <v>540</v>
      </c>
      <c r="AI227" s="295" t="s">
        <v>540</v>
      </c>
    </row>
    <row r="228" spans="1:35" s="49" customFormat="1" ht="35.1" customHeight="1" outlineLevel="1" x14ac:dyDescent="0.25">
      <c r="A228" s="90" t="s">
        <v>353</v>
      </c>
      <c r="B228" s="347"/>
      <c r="C228" s="119" t="s">
        <v>561</v>
      </c>
      <c r="D228" s="552">
        <v>4.13</v>
      </c>
      <c r="E228" s="550">
        <v>0</v>
      </c>
      <c r="F228" s="550">
        <v>0</v>
      </c>
      <c r="G228" s="552">
        <v>0</v>
      </c>
      <c r="H228" s="552">
        <v>0</v>
      </c>
      <c r="I228" s="552">
        <v>0</v>
      </c>
      <c r="J228" s="552">
        <v>0</v>
      </c>
      <c r="K228" s="552">
        <v>0</v>
      </c>
      <c r="L228" s="552">
        <v>0</v>
      </c>
      <c r="M228" s="552">
        <v>0</v>
      </c>
      <c r="N228" s="552">
        <v>0</v>
      </c>
      <c r="O228" s="552">
        <v>3.359</v>
      </c>
      <c r="P228" s="552">
        <v>3.359</v>
      </c>
      <c r="Q228" s="552">
        <v>0</v>
      </c>
      <c r="R228" s="552">
        <v>0</v>
      </c>
      <c r="S228" s="549">
        <v>4.13</v>
      </c>
      <c r="T228" s="550">
        <f t="shared" si="6"/>
        <v>0</v>
      </c>
      <c r="U228" s="116" t="str">
        <f t="shared" si="7"/>
        <v>&gt;100 %</v>
      </c>
      <c r="V228" s="355"/>
      <c r="W228" s="52"/>
      <c r="X228" s="119">
        <v>0</v>
      </c>
      <c r="Y228" s="295">
        <v>0</v>
      </c>
      <c r="Z228" s="295">
        <v>2.2999999999999998</v>
      </c>
      <c r="AA228" s="302">
        <v>2015</v>
      </c>
      <c r="AB228" s="302">
        <v>2016</v>
      </c>
      <c r="AC228" s="295">
        <v>4.13</v>
      </c>
      <c r="AD228" s="295">
        <v>0</v>
      </c>
      <c r="AE228" s="295">
        <v>0</v>
      </c>
      <c r="AF228" s="295">
        <v>0</v>
      </c>
      <c r="AG228" s="295">
        <v>0</v>
      </c>
      <c r="AH228" s="295">
        <v>0</v>
      </c>
      <c r="AI228" s="295">
        <v>0</v>
      </c>
    </row>
    <row r="229" spans="1:35" s="49" customFormat="1" ht="35.1" customHeight="1" outlineLevel="1" x14ac:dyDescent="0.25">
      <c r="A229" s="90" t="s">
        <v>355</v>
      </c>
      <c r="B229" s="347"/>
      <c r="C229" s="119" t="s">
        <v>479</v>
      </c>
      <c r="D229" s="552">
        <v>0</v>
      </c>
      <c r="E229" s="550">
        <v>0</v>
      </c>
      <c r="F229" s="550">
        <v>1.876239E-2</v>
      </c>
      <c r="G229" s="552">
        <v>0</v>
      </c>
      <c r="H229" s="552">
        <v>0</v>
      </c>
      <c r="I229" s="552">
        <v>0</v>
      </c>
      <c r="J229" s="552">
        <v>0</v>
      </c>
      <c r="K229" s="552">
        <v>0</v>
      </c>
      <c r="L229" s="552">
        <v>0</v>
      </c>
      <c r="M229" s="552">
        <v>0</v>
      </c>
      <c r="N229" s="552">
        <v>1.876239E-2</v>
      </c>
      <c r="O229" s="552">
        <v>4.5293349999999996E-2</v>
      </c>
      <c r="P229" s="552">
        <v>2.4068559999999999E-2</v>
      </c>
      <c r="Q229" s="552">
        <v>0</v>
      </c>
      <c r="R229" s="552">
        <v>0</v>
      </c>
      <c r="S229" s="549" t="s">
        <v>760</v>
      </c>
      <c r="T229" s="550">
        <f t="shared" si="6"/>
        <v>1.876239E-2</v>
      </c>
      <c r="U229" s="116" t="str">
        <f t="shared" si="7"/>
        <v>&gt;100 %</v>
      </c>
      <c r="V229" s="355"/>
      <c r="W229" s="52"/>
      <c r="X229" s="119" t="s">
        <v>481</v>
      </c>
      <c r="Y229" s="295">
        <v>0</v>
      </c>
      <c r="Z229" s="295">
        <v>0</v>
      </c>
      <c r="AA229" s="302">
        <v>2010</v>
      </c>
      <c r="AB229" s="302">
        <v>2024</v>
      </c>
      <c r="AC229" s="295">
        <v>0</v>
      </c>
      <c r="AD229" s="295">
        <v>0</v>
      </c>
      <c r="AE229" s="295">
        <v>0</v>
      </c>
      <c r="AF229" s="295">
        <v>0</v>
      </c>
      <c r="AG229" s="295">
        <v>0</v>
      </c>
      <c r="AH229" s="295">
        <v>0</v>
      </c>
      <c r="AI229" s="295">
        <v>0</v>
      </c>
    </row>
    <row r="230" spans="1:35" s="49" customFormat="1" ht="35.1" customHeight="1" outlineLevel="1" x14ac:dyDescent="0.25">
      <c r="A230" s="90" t="s">
        <v>353</v>
      </c>
      <c r="B230" s="347"/>
      <c r="C230" s="119" t="s">
        <v>805</v>
      </c>
      <c r="D230" s="552">
        <v>305.74979999999994</v>
      </c>
      <c r="E230" s="550">
        <v>32.161149999999999</v>
      </c>
      <c r="F230" s="550">
        <v>303.65860333000001</v>
      </c>
      <c r="G230" s="552">
        <v>0</v>
      </c>
      <c r="H230" s="552">
        <v>0</v>
      </c>
      <c r="I230" s="552">
        <v>0</v>
      </c>
      <c r="J230" s="552">
        <v>0</v>
      </c>
      <c r="K230" s="552">
        <v>0</v>
      </c>
      <c r="L230" s="552">
        <v>163.71936220000001</v>
      </c>
      <c r="M230" s="552">
        <v>32.161149999999999</v>
      </c>
      <c r="N230" s="552">
        <v>139.93924113</v>
      </c>
      <c r="O230" s="552">
        <v>291.41299999999995</v>
      </c>
      <c r="P230" s="552">
        <v>286.48699999999997</v>
      </c>
      <c r="Q230" s="552">
        <v>293.42700000000002</v>
      </c>
      <c r="R230" s="552">
        <v>293.42700000000002</v>
      </c>
      <c r="S230" s="549">
        <v>2.0911966699999311</v>
      </c>
      <c r="T230" s="550">
        <f t="shared" si="6"/>
        <v>271.49745332999998</v>
      </c>
      <c r="U230" s="116">
        <f t="shared" si="7"/>
        <v>9.4417831243596702</v>
      </c>
      <c r="V230" s="355"/>
      <c r="W230" s="52"/>
      <c r="X230" s="119" t="s">
        <v>463</v>
      </c>
      <c r="Y230" s="295">
        <v>20</v>
      </c>
      <c r="Z230" s="295">
        <v>0</v>
      </c>
      <c r="AA230" s="302">
        <v>2015</v>
      </c>
      <c r="AB230" s="302">
        <v>2017</v>
      </c>
      <c r="AC230" s="295">
        <v>308.11599999999999</v>
      </c>
      <c r="AD230" s="295">
        <v>0</v>
      </c>
      <c r="AE230" s="295">
        <v>0</v>
      </c>
      <c r="AF230" s="295">
        <v>20</v>
      </c>
      <c r="AG230" s="295">
        <v>4.0739999999999998</v>
      </c>
      <c r="AH230" s="295" t="s">
        <v>563</v>
      </c>
      <c r="AI230" s="295" t="s">
        <v>563</v>
      </c>
    </row>
    <row r="231" spans="1:35" s="49" customFormat="1" ht="35.1" customHeight="1" outlineLevel="1" x14ac:dyDescent="0.25">
      <c r="A231" s="90" t="s">
        <v>355</v>
      </c>
      <c r="B231" s="347"/>
      <c r="C231" s="119" t="s">
        <v>565</v>
      </c>
      <c r="D231" s="552">
        <v>0</v>
      </c>
      <c r="E231" s="550">
        <v>0</v>
      </c>
      <c r="F231" s="550">
        <v>0</v>
      </c>
      <c r="G231" s="552">
        <v>0</v>
      </c>
      <c r="H231" s="552">
        <v>0</v>
      </c>
      <c r="I231" s="552">
        <v>0</v>
      </c>
      <c r="J231" s="552">
        <v>0</v>
      </c>
      <c r="K231" s="552">
        <v>0</v>
      </c>
      <c r="L231" s="552">
        <v>0</v>
      </c>
      <c r="M231" s="552">
        <v>0</v>
      </c>
      <c r="N231" s="552">
        <v>0</v>
      </c>
      <c r="O231" s="552">
        <v>8.1850260000000008E-2</v>
      </c>
      <c r="P231" s="552">
        <v>0</v>
      </c>
      <c r="Q231" s="552">
        <v>0</v>
      </c>
      <c r="R231" s="552">
        <v>0</v>
      </c>
      <c r="S231" s="549" t="s">
        <v>760</v>
      </c>
      <c r="T231" s="550">
        <f t="shared" si="6"/>
        <v>0</v>
      </c>
      <c r="U231" s="116" t="str">
        <f t="shared" si="7"/>
        <v>&gt;100 %</v>
      </c>
      <c r="V231" s="355"/>
      <c r="W231" s="52"/>
      <c r="X231" s="119">
        <v>0</v>
      </c>
      <c r="Y231" s="295">
        <v>0</v>
      </c>
      <c r="Z231" s="295">
        <v>0</v>
      </c>
      <c r="AA231" s="302">
        <v>2012</v>
      </c>
      <c r="AB231" s="302">
        <v>2015</v>
      </c>
      <c r="AC231" s="295">
        <v>0</v>
      </c>
      <c r="AD231" s="295">
        <v>0</v>
      </c>
      <c r="AE231" s="295">
        <v>0</v>
      </c>
      <c r="AF231" s="295">
        <v>0</v>
      </c>
      <c r="AG231" s="295">
        <v>0</v>
      </c>
      <c r="AH231" s="295">
        <v>0</v>
      </c>
      <c r="AI231" s="295">
        <v>0</v>
      </c>
    </row>
    <row r="232" spans="1:35" s="49" customFormat="1" ht="35.1" customHeight="1" outlineLevel="1" x14ac:dyDescent="0.25">
      <c r="A232" s="90" t="s">
        <v>355</v>
      </c>
      <c r="B232" s="347"/>
      <c r="C232" s="119" t="s">
        <v>566</v>
      </c>
      <c r="D232" s="552">
        <v>0</v>
      </c>
      <c r="E232" s="550">
        <v>0</v>
      </c>
      <c r="F232" s="550">
        <v>0</v>
      </c>
      <c r="G232" s="552">
        <v>0</v>
      </c>
      <c r="H232" s="552">
        <v>0</v>
      </c>
      <c r="I232" s="552">
        <v>0</v>
      </c>
      <c r="J232" s="552">
        <v>0</v>
      </c>
      <c r="K232" s="552">
        <v>0</v>
      </c>
      <c r="L232" s="552">
        <v>0</v>
      </c>
      <c r="M232" s="552">
        <v>0</v>
      </c>
      <c r="N232" s="552">
        <v>0</v>
      </c>
      <c r="O232" s="552">
        <v>28.81355932</v>
      </c>
      <c r="P232" s="552">
        <v>28.81355932</v>
      </c>
      <c r="Q232" s="552">
        <v>0</v>
      </c>
      <c r="R232" s="552">
        <v>0</v>
      </c>
      <c r="S232" s="549" t="s">
        <v>760</v>
      </c>
      <c r="T232" s="550">
        <f t="shared" si="6"/>
        <v>0</v>
      </c>
      <c r="U232" s="116" t="str">
        <f t="shared" si="7"/>
        <v>&gt;100 %</v>
      </c>
      <c r="V232" s="355"/>
      <c r="W232" s="52"/>
      <c r="X232" s="119">
        <v>0</v>
      </c>
      <c r="Y232" s="295">
        <v>0</v>
      </c>
      <c r="Z232" s="295">
        <v>21.740000000000002</v>
      </c>
      <c r="AA232" s="302">
        <v>2015</v>
      </c>
      <c r="AB232" s="302">
        <v>2016</v>
      </c>
      <c r="AC232" s="295">
        <v>0</v>
      </c>
      <c r="AD232" s="295">
        <v>0</v>
      </c>
      <c r="AE232" s="295">
        <v>0</v>
      </c>
      <c r="AF232" s="295">
        <v>0</v>
      </c>
      <c r="AG232" s="295">
        <v>0</v>
      </c>
      <c r="AH232" s="295">
        <v>0</v>
      </c>
      <c r="AI232" s="295">
        <v>0</v>
      </c>
    </row>
    <row r="233" spans="1:35" s="49" customFormat="1" ht="35.1" customHeight="1" outlineLevel="1" x14ac:dyDescent="0.25">
      <c r="A233" s="90" t="s">
        <v>355</v>
      </c>
      <c r="B233" s="347"/>
      <c r="C233" s="119" t="s">
        <v>806</v>
      </c>
      <c r="D233" s="552">
        <v>0</v>
      </c>
      <c r="E233" s="550">
        <v>0</v>
      </c>
      <c r="F233" s="550">
        <v>0</v>
      </c>
      <c r="G233" s="552">
        <v>0</v>
      </c>
      <c r="H233" s="552">
        <v>0</v>
      </c>
      <c r="I233" s="552">
        <v>0</v>
      </c>
      <c r="J233" s="552">
        <v>0</v>
      </c>
      <c r="K233" s="552">
        <v>0</v>
      </c>
      <c r="L233" s="552">
        <v>0</v>
      </c>
      <c r="M233" s="552">
        <v>0</v>
      </c>
      <c r="N233" s="552">
        <v>0</v>
      </c>
      <c r="O233" s="552">
        <v>1.9585680299999999</v>
      </c>
      <c r="P233" s="552">
        <v>0</v>
      </c>
      <c r="Q233" s="552">
        <v>0</v>
      </c>
      <c r="R233" s="552">
        <v>0</v>
      </c>
      <c r="S233" s="549" t="s">
        <v>760</v>
      </c>
      <c r="T233" s="550">
        <f t="shared" si="6"/>
        <v>0</v>
      </c>
      <c r="U233" s="116" t="str">
        <f t="shared" si="7"/>
        <v>&gt;100 %</v>
      </c>
      <c r="V233" s="355"/>
      <c r="W233" s="52"/>
      <c r="X233" s="119">
        <v>0</v>
      </c>
      <c r="Y233" s="295">
        <v>0</v>
      </c>
      <c r="Z233" s="295">
        <v>0</v>
      </c>
      <c r="AA233" s="302">
        <v>2015</v>
      </c>
      <c r="AB233" s="302">
        <v>2016</v>
      </c>
      <c r="AC233" s="295">
        <v>0</v>
      </c>
      <c r="AD233" s="295">
        <v>0</v>
      </c>
      <c r="AE233" s="295">
        <v>0</v>
      </c>
      <c r="AF233" s="295">
        <v>0</v>
      </c>
      <c r="AG233" s="295">
        <v>0</v>
      </c>
      <c r="AH233" s="295">
        <v>0</v>
      </c>
      <c r="AI233" s="295">
        <v>0</v>
      </c>
    </row>
    <row r="234" spans="1:35" s="49" customFormat="1" ht="35.1" customHeight="1" outlineLevel="1" x14ac:dyDescent="0.25">
      <c r="A234" s="90" t="s">
        <v>356</v>
      </c>
      <c r="B234" s="347"/>
      <c r="C234" s="119" t="s">
        <v>913</v>
      </c>
      <c r="D234" s="552">
        <v>0</v>
      </c>
      <c r="E234" s="550">
        <v>0</v>
      </c>
      <c r="F234" s="550">
        <v>0</v>
      </c>
      <c r="G234" s="552">
        <v>0</v>
      </c>
      <c r="H234" s="552">
        <v>0</v>
      </c>
      <c r="I234" s="552">
        <v>0</v>
      </c>
      <c r="J234" s="552">
        <v>0</v>
      </c>
      <c r="K234" s="552">
        <v>0</v>
      </c>
      <c r="L234" s="552">
        <v>0</v>
      </c>
      <c r="M234" s="552">
        <v>0</v>
      </c>
      <c r="N234" s="552">
        <v>0</v>
      </c>
      <c r="O234" s="552">
        <v>5.0000000000000001E-3</v>
      </c>
      <c r="P234" s="552">
        <v>5.0000000000000001E-3</v>
      </c>
      <c r="Q234" s="552">
        <v>0</v>
      </c>
      <c r="R234" s="552">
        <v>0</v>
      </c>
      <c r="S234" s="549" t="s">
        <v>760</v>
      </c>
      <c r="T234" s="550">
        <f t="shared" si="6"/>
        <v>0</v>
      </c>
      <c r="U234" s="116" t="str">
        <f t="shared" si="7"/>
        <v>&gt;100 %</v>
      </c>
      <c r="V234" s="355"/>
      <c r="W234" s="52"/>
      <c r="X234" s="119">
        <v>0</v>
      </c>
      <c r="Y234" s="295">
        <v>0</v>
      </c>
      <c r="Z234" s="295">
        <v>0</v>
      </c>
      <c r="AA234" s="302">
        <v>2015</v>
      </c>
      <c r="AB234" s="302">
        <v>2015</v>
      </c>
      <c r="AC234" s="295">
        <v>0</v>
      </c>
      <c r="AD234" s="295">
        <v>0</v>
      </c>
      <c r="AE234" s="295">
        <v>0</v>
      </c>
      <c r="AF234" s="295">
        <v>0</v>
      </c>
      <c r="AG234" s="295">
        <v>0</v>
      </c>
      <c r="AH234" s="295">
        <v>0</v>
      </c>
      <c r="AI234" s="295">
        <v>0</v>
      </c>
    </row>
    <row r="235" spans="1:35" s="49" customFormat="1" ht="35.1" customHeight="1" outlineLevel="1" x14ac:dyDescent="0.25">
      <c r="A235" s="90" t="s">
        <v>355</v>
      </c>
      <c r="B235" s="347"/>
      <c r="C235" s="119" t="s">
        <v>567</v>
      </c>
      <c r="D235" s="552">
        <v>0</v>
      </c>
      <c r="E235" s="550">
        <v>0</v>
      </c>
      <c r="F235" s="550">
        <v>75.719930553349599</v>
      </c>
      <c r="G235" s="552">
        <v>0</v>
      </c>
      <c r="H235" s="552">
        <v>0</v>
      </c>
      <c r="I235" s="552">
        <v>0</v>
      </c>
      <c r="J235" s="552">
        <v>0</v>
      </c>
      <c r="K235" s="552">
        <v>0</v>
      </c>
      <c r="L235" s="552">
        <v>0.30585281999999969</v>
      </c>
      <c r="M235" s="552">
        <v>0</v>
      </c>
      <c r="N235" s="552">
        <v>75.4140777333496</v>
      </c>
      <c r="O235" s="552">
        <v>67.812949500000002</v>
      </c>
      <c r="P235" s="552">
        <v>65.900028329999998</v>
      </c>
      <c r="Q235" s="552">
        <v>67.812949500000002</v>
      </c>
      <c r="R235" s="552">
        <v>67.812949500000002</v>
      </c>
      <c r="S235" s="549" t="s">
        <v>760</v>
      </c>
      <c r="T235" s="550">
        <f t="shared" si="6"/>
        <v>75.719930553349599</v>
      </c>
      <c r="U235" s="116" t="str">
        <f t="shared" si="7"/>
        <v>&gt;100 %</v>
      </c>
      <c r="V235" s="355"/>
      <c r="W235" s="52"/>
      <c r="X235" s="119" t="s">
        <v>393</v>
      </c>
      <c r="Y235" s="295">
        <v>0</v>
      </c>
      <c r="Z235" s="295">
        <v>20</v>
      </c>
      <c r="AA235" s="302">
        <v>2015</v>
      </c>
      <c r="AB235" s="302">
        <v>2016</v>
      </c>
      <c r="AC235" s="295">
        <v>0</v>
      </c>
      <c r="AD235" s="295">
        <v>0</v>
      </c>
      <c r="AE235" s="295">
        <v>0</v>
      </c>
      <c r="AF235" s="295">
        <v>0</v>
      </c>
      <c r="AG235" s="295">
        <v>28.863</v>
      </c>
      <c r="AH235" s="295" t="s">
        <v>722</v>
      </c>
      <c r="AI235" s="295" t="s">
        <v>722</v>
      </c>
    </row>
    <row r="236" spans="1:35" s="49" customFormat="1" ht="35.1" customHeight="1" outlineLevel="1" x14ac:dyDescent="0.25">
      <c r="A236" s="90" t="s">
        <v>355</v>
      </c>
      <c r="B236" s="347"/>
      <c r="C236" s="119" t="s">
        <v>568</v>
      </c>
      <c r="D236" s="552">
        <v>0</v>
      </c>
      <c r="E236" s="550">
        <v>0</v>
      </c>
      <c r="F236" s="550">
        <v>0</v>
      </c>
      <c r="G236" s="552">
        <v>0</v>
      </c>
      <c r="H236" s="552">
        <v>0</v>
      </c>
      <c r="I236" s="552">
        <v>0</v>
      </c>
      <c r="J236" s="552">
        <v>0</v>
      </c>
      <c r="K236" s="552">
        <v>0</v>
      </c>
      <c r="L236" s="552">
        <v>0</v>
      </c>
      <c r="M236" s="552">
        <v>0</v>
      </c>
      <c r="N236" s="552">
        <v>0</v>
      </c>
      <c r="O236" s="552">
        <v>3.8727642599999994</v>
      </c>
      <c r="P236" s="552">
        <v>0</v>
      </c>
      <c r="Q236" s="552">
        <v>3.8727642599999998</v>
      </c>
      <c r="R236" s="552">
        <v>0</v>
      </c>
      <c r="S236" s="549" t="s">
        <v>760</v>
      </c>
      <c r="T236" s="550">
        <f t="shared" si="6"/>
        <v>0</v>
      </c>
      <c r="U236" s="116" t="str">
        <f t="shared" si="7"/>
        <v>&gt;100 %</v>
      </c>
      <c r="V236" s="355"/>
      <c r="W236" s="52"/>
      <c r="X236" s="119">
        <v>0</v>
      </c>
      <c r="Y236" s="295">
        <v>0</v>
      </c>
      <c r="Z236" s="295">
        <v>0</v>
      </c>
      <c r="AA236" s="302">
        <v>2015</v>
      </c>
      <c r="AB236" s="302">
        <v>2015</v>
      </c>
      <c r="AC236" s="295">
        <v>0</v>
      </c>
      <c r="AD236" s="295">
        <v>0</v>
      </c>
      <c r="AE236" s="295">
        <v>0</v>
      </c>
      <c r="AF236" s="295">
        <v>0</v>
      </c>
      <c r="AG236" s="295">
        <v>0.93600000000000005</v>
      </c>
      <c r="AH236" s="295" t="s">
        <v>722</v>
      </c>
      <c r="AI236" s="295" t="s">
        <v>722</v>
      </c>
    </row>
    <row r="237" spans="1:35" s="49" customFormat="1" ht="35.1" customHeight="1" outlineLevel="1" x14ac:dyDescent="0.25">
      <c r="A237" s="90" t="s">
        <v>355</v>
      </c>
      <c r="B237" s="347"/>
      <c r="C237" s="119" t="s">
        <v>807</v>
      </c>
      <c r="D237" s="552">
        <v>0</v>
      </c>
      <c r="E237" s="550">
        <v>0</v>
      </c>
      <c r="F237" s="550">
        <v>0</v>
      </c>
      <c r="G237" s="552">
        <v>0</v>
      </c>
      <c r="H237" s="552">
        <v>0</v>
      </c>
      <c r="I237" s="552">
        <v>0</v>
      </c>
      <c r="J237" s="552">
        <v>0</v>
      </c>
      <c r="K237" s="552">
        <v>0</v>
      </c>
      <c r="L237" s="552">
        <v>0</v>
      </c>
      <c r="M237" s="552">
        <v>0</v>
      </c>
      <c r="N237" s="552">
        <v>0</v>
      </c>
      <c r="O237" s="552">
        <v>2.37317877</v>
      </c>
      <c r="P237" s="552">
        <v>2.1817156999999998</v>
      </c>
      <c r="Q237" s="552">
        <v>2.37317877</v>
      </c>
      <c r="R237" s="552">
        <v>2.37317877</v>
      </c>
      <c r="S237" s="549" t="s">
        <v>760</v>
      </c>
      <c r="T237" s="550">
        <f t="shared" si="6"/>
        <v>0</v>
      </c>
      <c r="U237" s="116" t="str">
        <f t="shared" si="7"/>
        <v>&gt;100 %</v>
      </c>
      <c r="V237" s="355"/>
      <c r="W237" s="52"/>
      <c r="X237" s="119">
        <v>0</v>
      </c>
      <c r="Y237" s="295">
        <v>0</v>
      </c>
      <c r="Z237" s="295">
        <v>0</v>
      </c>
      <c r="AA237" s="302">
        <v>2015</v>
      </c>
      <c r="AB237" s="302">
        <v>2015</v>
      </c>
      <c r="AC237" s="295">
        <v>0</v>
      </c>
      <c r="AD237" s="295">
        <v>0</v>
      </c>
      <c r="AE237" s="295">
        <v>0</v>
      </c>
      <c r="AF237" s="295">
        <v>0</v>
      </c>
      <c r="AG237" s="295">
        <v>8.6999999999999994E-2</v>
      </c>
      <c r="AH237" s="295" t="s">
        <v>722</v>
      </c>
      <c r="AI237" s="295" t="s">
        <v>722</v>
      </c>
    </row>
    <row r="238" spans="1:35" s="49" customFormat="1" ht="35.1" customHeight="1" outlineLevel="1" x14ac:dyDescent="0.25">
      <c r="A238" s="90" t="s">
        <v>355</v>
      </c>
      <c r="B238" s="347"/>
      <c r="C238" s="119" t="s">
        <v>723</v>
      </c>
      <c r="D238" s="552">
        <v>0</v>
      </c>
      <c r="E238" s="550">
        <v>0</v>
      </c>
      <c r="F238" s="550">
        <v>3.4196760500000001</v>
      </c>
      <c r="G238" s="552">
        <v>0</v>
      </c>
      <c r="H238" s="552">
        <v>0</v>
      </c>
      <c r="I238" s="552">
        <v>0</v>
      </c>
      <c r="J238" s="552">
        <v>0</v>
      </c>
      <c r="K238" s="552">
        <v>0</v>
      </c>
      <c r="L238" s="552">
        <v>3.4196760500000001</v>
      </c>
      <c r="M238" s="552">
        <v>0</v>
      </c>
      <c r="N238" s="552">
        <v>0</v>
      </c>
      <c r="O238" s="552">
        <v>0</v>
      </c>
      <c r="P238" s="552">
        <v>0</v>
      </c>
      <c r="Q238" s="552">
        <v>0</v>
      </c>
      <c r="R238" s="552">
        <v>0</v>
      </c>
      <c r="S238" s="549" t="s">
        <v>760</v>
      </c>
      <c r="T238" s="550">
        <f t="shared" si="6"/>
        <v>3.4196760500000001</v>
      </c>
      <c r="U238" s="116" t="str">
        <f t="shared" si="7"/>
        <v>&gt;100 %</v>
      </c>
      <c r="V238" s="355"/>
      <c r="W238" s="52"/>
      <c r="X238" s="119" t="s">
        <v>393</v>
      </c>
      <c r="Y238" s="295">
        <v>0</v>
      </c>
      <c r="Z238" s="295">
        <v>0</v>
      </c>
      <c r="AA238" s="302">
        <v>2014</v>
      </c>
      <c r="AB238" s="302">
        <v>2014</v>
      </c>
      <c r="AC238" s="295">
        <v>0</v>
      </c>
      <c r="AD238" s="295">
        <v>0</v>
      </c>
      <c r="AE238" s="295">
        <v>0</v>
      </c>
      <c r="AF238" s="295">
        <v>0</v>
      </c>
      <c r="AG238" s="295">
        <v>0</v>
      </c>
      <c r="AH238" s="295">
        <v>0</v>
      </c>
      <c r="AI238" s="295">
        <v>0</v>
      </c>
    </row>
    <row r="239" spans="1:35" s="49" customFormat="1" ht="35.1" customHeight="1" outlineLevel="1" x14ac:dyDescent="0.25">
      <c r="A239" s="90" t="s">
        <v>355</v>
      </c>
      <c r="B239" s="347"/>
      <c r="C239" s="119" t="s">
        <v>725</v>
      </c>
      <c r="D239" s="552">
        <v>0</v>
      </c>
      <c r="E239" s="550">
        <v>0</v>
      </c>
      <c r="F239" s="550">
        <v>0.78749921000000001</v>
      </c>
      <c r="G239" s="552">
        <v>0</v>
      </c>
      <c r="H239" s="552">
        <v>0</v>
      </c>
      <c r="I239" s="552">
        <v>0</v>
      </c>
      <c r="J239" s="552">
        <v>0</v>
      </c>
      <c r="K239" s="552">
        <v>0</v>
      </c>
      <c r="L239" s="552">
        <v>0.32898993999999998</v>
      </c>
      <c r="M239" s="552">
        <v>0</v>
      </c>
      <c r="N239" s="552">
        <v>0.45850926999999997</v>
      </c>
      <c r="O239" s="552">
        <v>19.676393699999998</v>
      </c>
      <c r="P239" s="552">
        <v>19.397588669999998</v>
      </c>
      <c r="Q239" s="552">
        <v>19.676393699999998</v>
      </c>
      <c r="R239" s="552">
        <v>19.676393699999998</v>
      </c>
      <c r="S239" s="549" t="s">
        <v>760</v>
      </c>
      <c r="T239" s="550">
        <f t="shared" si="6"/>
        <v>0.78749921000000001</v>
      </c>
      <c r="U239" s="116" t="str">
        <f t="shared" si="7"/>
        <v>&gt;100 %</v>
      </c>
      <c r="V239" s="355"/>
      <c r="W239" s="52"/>
      <c r="X239" s="119" t="s">
        <v>393</v>
      </c>
      <c r="Y239" s="295">
        <v>0</v>
      </c>
      <c r="Z239" s="295">
        <v>0</v>
      </c>
      <c r="AA239" s="302">
        <v>2015</v>
      </c>
      <c r="AB239" s="302">
        <v>2015</v>
      </c>
      <c r="AC239" s="295">
        <v>0</v>
      </c>
      <c r="AD239" s="295">
        <v>0</v>
      </c>
      <c r="AE239" s="295">
        <v>0</v>
      </c>
      <c r="AF239" s="295">
        <v>5</v>
      </c>
      <c r="AG239" s="295">
        <v>1.8</v>
      </c>
      <c r="AH239" s="295" t="s">
        <v>722</v>
      </c>
      <c r="AI239" s="295" t="s">
        <v>722</v>
      </c>
    </row>
    <row r="240" spans="1:35" s="49" customFormat="1" ht="35.1" customHeight="1" outlineLevel="1" x14ac:dyDescent="0.25">
      <c r="A240" s="90" t="s">
        <v>355</v>
      </c>
      <c r="B240" s="347"/>
      <c r="C240" s="119" t="s">
        <v>808</v>
      </c>
      <c r="D240" s="552">
        <v>0</v>
      </c>
      <c r="E240" s="550">
        <v>0</v>
      </c>
      <c r="F240" s="550">
        <v>0</v>
      </c>
      <c r="G240" s="552">
        <v>0</v>
      </c>
      <c r="H240" s="552">
        <v>0</v>
      </c>
      <c r="I240" s="552">
        <v>0</v>
      </c>
      <c r="J240" s="552">
        <v>0</v>
      </c>
      <c r="K240" s="552">
        <v>0</v>
      </c>
      <c r="L240" s="552">
        <v>0</v>
      </c>
      <c r="M240" s="552">
        <v>0</v>
      </c>
      <c r="N240" s="552">
        <v>0</v>
      </c>
      <c r="O240" s="552">
        <v>0.69521820999999995</v>
      </c>
      <c r="P240" s="552">
        <v>0</v>
      </c>
      <c r="Q240" s="552">
        <v>0.69521820999999995</v>
      </c>
      <c r="R240" s="552">
        <v>0.69521820999999995</v>
      </c>
      <c r="S240" s="549" t="s">
        <v>760</v>
      </c>
      <c r="T240" s="550">
        <f t="shared" si="6"/>
        <v>0</v>
      </c>
      <c r="U240" s="116" t="str">
        <f t="shared" si="7"/>
        <v>&gt;100 %</v>
      </c>
      <c r="V240" s="355"/>
      <c r="W240" s="52"/>
      <c r="X240" s="119">
        <v>0</v>
      </c>
      <c r="Y240" s="295">
        <v>0</v>
      </c>
      <c r="Z240" s="295">
        <v>0</v>
      </c>
      <c r="AA240" s="302">
        <v>2015</v>
      </c>
      <c r="AB240" s="302">
        <v>2015</v>
      </c>
      <c r="AC240" s="295">
        <v>0</v>
      </c>
      <c r="AD240" s="295">
        <v>0</v>
      </c>
      <c r="AE240" s="295">
        <v>0</v>
      </c>
      <c r="AF240" s="295">
        <v>0</v>
      </c>
      <c r="AG240" s="295">
        <v>0</v>
      </c>
      <c r="AH240" s="295" t="s">
        <v>722</v>
      </c>
      <c r="AI240" s="295" t="s">
        <v>722</v>
      </c>
    </row>
    <row r="241" spans="1:35" s="49" customFormat="1" ht="35.1" customHeight="1" outlineLevel="1" x14ac:dyDescent="0.25">
      <c r="A241" s="90" t="s">
        <v>355</v>
      </c>
      <c r="B241" s="347"/>
      <c r="C241" s="119" t="s">
        <v>914</v>
      </c>
      <c r="D241" s="552">
        <v>0</v>
      </c>
      <c r="E241" s="550">
        <v>0</v>
      </c>
      <c r="F241" s="550">
        <v>0</v>
      </c>
      <c r="G241" s="552">
        <v>0</v>
      </c>
      <c r="H241" s="552">
        <v>0</v>
      </c>
      <c r="I241" s="552">
        <v>0</v>
      </c>
      <c r="J241" s="552">
        <v>0</v>
      </c>
      <c r="K241" s="552">
        <v>0</v>
      </c>
      <c r="L241" s="552">
        <v>0</v>
      </c>
      <c r="M241" s="552">
        <v>0</v>
      </c>
      <c r="N241" s="552">
        <v>0</v>
      </c>
      <c r="O241" s="552">
        <v>5.456623E-2</v>
      </c>
      <c r="P241" s="552">
        <v>5.456623E-2</v>
      </c>
      <c r="Q241" s="552">
        <v>0</v>
      </c>
      <c r="R241" s="552">
        <v>0</v>
      </c>
      <c r="S241" s="549" t="s">
        <v>760</v>
      </c>
      <c r="T241" s="550">
        <f t="shared" si="6"/>
        <v>0</v>
      </c>
      <c r="U241" s="116" t="str">
        <f t="shared" si="7"/>
        <v>&gt;100 %</v>
      </c>
      <c r="V241" s="355"/>
      <c r="W241" s="52"/>
      <c r="X241" s="119">
        <v>0</v>
      </c>
      <c r="Y241" s="295">
        <v>0</v>
      </c>
      <c r="Z241" s="295">
        <v>0</v>
      </c>
      <c r="AA241" s="302">
        <v>2015</v>
      </c>
      <c r="AB241" s="302">
        <v>2016</v>
      </c>
      <c r="AC241" s="295">
        <v>0</v>
      </c>
      <c r="AD241" s="295">
        <v>0</v>
      </c>
      <c r="AE241" s="295">
        <v>0</v>
      </c>
      <c r="AF241" s="295">
        <v>0</v>
      </c>
      <c r="AG241" s="295">
        <v>0</v>
      </c>
      <c r="AH241" s="295">
        <v>0</v>
      </c>
      <c r="AI241" s="295">
        <v>0</v>
      </c>
    </row>
    <row r="242" spans="1:35" s="49" customFormat="1" ht="35.1" customHeight="1" outlineLevel="1" x14ac:dyDescent="0.25">
      <c r="A242" s="90" t="s">
        <v>353</v>
      </c>
      <c r="B242" s="347"/>
      <c r="C242" s="119" t="s">
        <v>726</v>
      </c>
      <c r="D242" s="552">
        <v>0</v>
      </c>
      <c r="E242" s="550">
        <v>0</v>
      </c>
      <c r="F242" s="550">
        <v>3.8771181100000001</v>
      </c>
      <c r="G242" s="552">
        <v>0</v>
      </c>
      <c r="H242" s="552">
        <v>0</v>
      </c>
      <c r="I242" s="552">
        <v>0</v>
      </c>
      <c r="J242" s="552">
        <v>0</v>
      </c>
      <c r="K242" s="552">
        <v>0</v>
      </c>
      <c r="L242" s="552">
        <v>1.89305955</v>
      </c>
      <c r="M242" s="552">
        <v>0</v>
      </c>
      <c r="N242" s="552">
        <v>1.98405856</v>
      </c>
      <c r="O242" s="552">
        <v>1.0680000000000001</v>
      </c>
      <c r="P242" s="552">
        <v>0.4910000000000001</v>
      </c>
      <c r="Q242" s="552">
        <v>0</v>
      </c>
      <c r="R242" s="552">
        <v>0</v>
      </c>
      <c r="S242" s="549" t="s">
        <v>760</v>
      </c>
      <c r="T242" s="550">
        <f t="shared" si="6"/>
        <v>3.8771181100000001</v>
      </c>
      <c r="U242" s="116" t="str">
        <f t="shared" si="7"/>
        <v>&gt;100 %</v>
      </c>
      <c r="V242" s="355"/>
      <c r="W242" s="52"/>
      <c r="X242" s="119" t="s">
        <v>393</v>
      </c>
      <c r="Y242" s="295">
        <v>0</v>
      </c>
      <c r="Z242" s="295">
        <v>0</v>
      </c>
      <c r="AA242" s="302">
        <v>2015</v>
      </c>
      <c r="AB242" s="302">
        <v>2015</v>
      </c>
      <c r="AC242" s="295">
        <v>0</v>
      </c>
      <c r="AD242" s="295">
        <v>0</v>
      </c>
      <c r="AE242" s="295">
        <v>0</v>
      </c>
      <c r="AF242" s="295">
        <v>0</v>
      </c>
      <c r="AG242" s="295">
        <v>0</v>
      </c>
      <c r="AH242" s="295">
        <v>0</v>
      </c>
      <c r="AI242" s="295">
        <v>0</v>
      </c>
    </row>
    <row r="243" spans="1:35" s="49" customFormat="1" ht="35.1" customHeight="1" outlineLevel="1" x14ac:dyDescent="0.25">
      <c r="A243" s="90" t="s">
        <v>355</v>
      </c>
      <c r="B243" s="347"/>
      <c r="C243" s="119" t="s">
        <v>727</v>
      </c>
      <c r="D243" s="552">
        <v>0</v>
      </c>
      <c r="E243" s="550">
        <v>0</v>
      </c>
      <c r="F243" s="550">
        <v>0.95092105999999998</v>
      </c>
      <c r="G243" s="552">
        <v>0</v>
      </c>
      <c r="H243" s="552">
        <v>0</v>
      </c>
      <c r="I243" s="552">
        <v>0</v>
      </c>
      <c r="J243" s="552">
        <v>0</v>
      </c>
      <c r="K243" s="552">
        <v>0</v>
      </c>
      <c r="L243" s="552">
        <v>0.95092105999999998</v>
      </c>
      <c r="M243" s="552">
        <v>0</v>
      </c>
      <c r="N243" s="552">
        <v>0</v>
      </c>
      <c r="O243" s="552">
        <v>0</v>
      </c>
      <c r="P243" s="552">
        <v>0</v>
      </c>
      <c r="Q243" s="552">
        <v>0</v>
      </c>
      <c r="R243" s="552">
        <v>0</v>
      </c>
      <c r="S243" s="549" t="s">
        <v>760</v>
      </c>
      <c r="T243" s="550">
        <f t="shared" si="6"/>
        <v>0.95092105999999998</v>
      </c>
      <c r="U243" s="116" t="str">
        <f t="shared" si="7"/>
        <v>&gt;100 %</v>
      </c>
      <c r="V243" s="355"/>
      <c r="W243" s="52"/>
      <c r="X243" s="119" t="s">
        <v>393</v>
      </c>
      <c r="Y243" s="295">
        <v>0</v>
      </c>
      <c r="Z243" s="295">
        <v>0</v>
      </c>
      <c r="AA243" s="302">
        <v>2014</v>
      </c>
      <c r="AB243" s="302">
        <v>2014</v>
      </c>
      <c r="AC243" s="295">
        <v>0</v>
      </c>
      <c r="AD243" s="295">
        <v>0</v>
      </c>
      <c r="AE243" s="295">
        <v>0</v>
      </c>
      <c r="AF243" s="295">
        <v>0</v>
      </c>
      <c r="AG243" s="295">
        <v>0</v>
      </c>
      <c r="AH243" s="295">
        <v>0</v>
      </c>
      <c r="AI243" s="295">
        <v>0</v>
      </c>
    </row>
    <row r="244" spans="1:35" s="49" customFormat="1" ht="35.1" customHeight="1" outlineLevel="1" x14ac:dyDescent="0.25">
      <c r="A244" s="90" t="s">
        <v>355</v>
      </c>
      <c r="B244" s="347"/>
      <c r="C244" s="119" t="s">
        <v>729</v>
      </c>
      <c r="D244" s="552">
        <v>0</v>
      </c>
      <c r="E244" s="550">
        <v>0</v>
      </c>
      <c r="F244" s="550">
        <v>0.9965832200000001</v>
      </c>
      <c r="G244" s="552">
        <v>0</v>
      </c>
      <c r="H244" s="552">
        <v>0</v>
      </c>
      <c r="I244" s="552">
        <v>0</v>
      </c>
      <c r="J244" s="552">
        <v>0.9965832200000001</v>
      </c>
      <c r="K244" s="552">
        <v>0</v>
      </c>
      <c r="L244" s="552">
        <v>0</v>
      </c>
      <c r="M244" s="552">
        <v>0</v>
      </c>
      <c r="N244" s="552">
        <v>0</v>
      </c>
      <c r="O244" s="552">
        <v>0</v>
      </c>
      <c r="P244" s="552">
        <v>0</v>
      </c>
      <c r="Q244" s="552">
        <v>0</v>
      </c>
      <c r="R244" s="552">
        <v>0</v>
      </c>
      <c r="S244" s="549" t="s">
        <v>760</v>
      </c>
      <c r="T244" s="550">
        <f t="shared" si="6"/>
        <v>0.9965832200000001</v>
      </c>
      <c r="U244" s="116" t="str">
        <f t="shared" si="7"/>
        <v>&gt;100 %</v>
      </c>
      <c r="V244" s="355"/>
      <c r="W244" s="52"/>
      <c r="X244" s="119" t="s">
        <v>393</v>
      </c>
      <c r="Y244" s="295">
        <v>0</v>
      </c>
      <c r="Z244" s="295">
        <v>0</v>
      </c>
      <c r="AA244" s="302">
        <v>2014</v>
      </c>
      <c r="AB244" s="302">
        <v>2014</v>
      </c>
      <c r="AC244" s="295">
        <v>0</v>
      </c>
      <c r="AD244" s="295">
        <v>0</v>
      </c>
      <c r="AE244" s="295">
        <v>0</v>
      </c>
      <c r="AF244" s="295">
        <v>0</v>
      </c>
      <c r="AG244" s="295">
        <v>0</v>
      </c>
      <c r="AH244" s="295">
        <v>0</v>
      </c>
      <c r="AI244" s="295">
        <v>0</v>
      </c>
    </row>
    <row r="245" spans="1:35" s="49" customFormat="1" ht="35.1" customHeight="1" outlineLevel="1" x14ac:dyDescent="0.25">
      <c r="A245" s="90" t="s">
        <v>355</v>
      </c>
      <c r="B245" s="347"/>
      <c r="C245" s="119" t="s">
        <v>809</v>
      </c>
      <c r="D245" s="552">
        <v>0</v>
      </c>
      <c r="E245" s="550">
        <v>0</v>
      </c>
      <c r="F245" s="550">
        <v>0</v>
      </c>
      <c r="G245" s="552">
        <v>0</v>
      </c>
      <c r="H245" s="552">
        <v>0</v>
      </c>
      <c r="I245" s="552">
        <v>0</v>
      </c>
      <c r="J245" s="552">
        <v>0</v>
      </c>
      <c r="K245" s="552">
        <v>0</v>
      </c>
      <c r="L245" s="552">
        <v>0</v>
      </c>
      <c r="M245" s="552">
        <v>0</v>
      </c>
      <c r="N245" s="552">
        <v>0</v>
      </c>
      <c r="O245" s="552">
        <v>3.7699570000000002E-2</v>
      </c>
      <c r="P245" s="552">
        <v>0</v>
      </c>
      <c r="Q245" s="552">
        <v>0</v>
      </c>
      <c r="R245" s="552">
        <v>0</v>
      </c>
      <c r="S245" s="549" t="s">
        <v>760</v>
      </c>
      <c r="T245" s="550">
        <f t="shared" si="6"/>
        <v>0</v>
      </c>
      <c r="U245" s="116" t="str">
        <f t="shared" si="7"/>
        <v>&gt;100 %</v>
      </c>
      <c r="V245" s="355"/>
      <c r="W245" s="52"/>
      <c r="X245" s="119">
        <v>0</v>
      </c>
      <c r="Y245" s="295">
        <v>0</v>
      </c>
      <c r="Z245" s="295">
        <v>0</v>
      </c>
      <c r="AA245" s="302">
        <v>2015</v>
      </c>
      <c r="AB245" s="302">
        <v>2016</v>
      </c>
      <c r="AC245" s="295">
        <v>0</v>
      </c>
      <c r="AD245" s="295">
        <v>0</v>
      </c>
      <c r="AE245" s="295">
        <v>0</v>
      </c>
      <c r="AF245" s="295">
        <v>0</v>
      </c>
      <c r="AG245" s="295">
        <v>0</v>
      </c>
      <c r="AH245" s="295">
        <v>0</v>
      </c>
      <c r="AI245" s="295">
        <v>0</v>
      </c>
    </row>
    <row r="246" spans="1:35" s="49" customFormat="1" ht="35.1" customHeight="1" outlineLevel="1" x14ac:dyDescent="0.25">
      <c r="A246" s="90" t="s">
        <v>355</v>
      </c>
      <c r="B246" s="347"/>
      <c r="C246" s="119" t="s">
        <v>810</v>
      </c>
      <c r="D246" s="552">
        <v>0</v>
      </c>
      <c r="E246" s="550">
        <v>0</v>
      </c>
      <c r="F246" s="550">
        <v>0</v>
      </c>
      <c r="G246" s="552">
        <v>0</v>
      </c>
      <c r="H246" s="552">
        <v>0</v>
      </c>
      <c r="I246" s="552">
        <v>0</v>
      </c>
      <c r="J246" s="552">
        <v>0</v>
      </c>
      <c r="K246" s="552">
        <v>0</v>
      </c>
      <c r="L246" s="552">
        <v>0</v>
      </c>
      <c r="M246" s="552">
        <v>0</v>
      </c>
      <c r="N246" s="552">
        <v>0</v>
      </c>
      <c r="O246" s="552">
        <v>0.18102147999999998</v>
      </c>
      <c r="P246" s="552">
        <v>0</v>
      </c>
      <c r="Q246" s="552">
        <v>0</v>
      </c>
      <c r="R246" s="552">
        <v>0</v>
      </c>
      <c r="S246" s="549" t="s">
        <v>760</v>
      </c>
      <c r="T246" s="550">
        <f t="shared" si="6"/>
        <v>0</v>
      </c>
      <c r="U246" s="116" t="str">
        <f t="shared" si="7"/>
        <v>&gt;100 %</v>
      </c>
      <c r="V246" s="355"/>
      <c r="W246" s="52"/>
      <c r="X246" s="119">
        <v>0</v>
      </c>
      <c r="Y246" s="295">
        <v>0</v>
      </c>
      <c r="Z246" s="295">
        <v>0</v>
      </c>
      <c r="AA246" s="302">
        <v>2015</v>
      </c>
      <c r="AB246" s="302">
        <v>2016</v>
      </c>
      <c r="AC246" s="295">
        <v>0</v>
      </c>
      <c r="AD246" s="295">
        <v>0</v>
      </c>
      <c r="AE246" s="295">
        <v>0</v>
      </c>
      <c r="AF246" s="295">
        <v>0</v>
      </c>
      <c r="AG246" s="295">
        <v>0</v>
      </c>
      <c r="AH246" s="295">
        <v>0</v>
      </c>
      <c r="AI246" s="295">
        <v>0</v>
      </c>
    </row>
    <row r="247" spans="1:35" s="49" customFormat="1" ht="35.1" customHeight="1" outlineLevel="1" x14ac:dyDescent="0.25">
      <c r="A247" s="90" t="s">
        <v>357</v>
      </c>
      <c r="B247" s="347"/>
      <c r="C247" s="119" t="s">
        <v>569</v>
      </c>
      <c r="D247" s="552">
        <v>0</v>
      </c>
      <c r="E247" s="550">
        <v>0</v>
      </c>
      <c r="F247" s="550">
        <v>4.0000000000000001E-3</v>
      </c>
      <c r="G247" s="552">
        <v>0</v>
      </c>
      <c r="H247" s="552">
        <v>0</v>
      </c>
      <c r="I247" s="552">
        <v>0</v>
      </c>
      <c r="J247" s="552">
        <v>3.0000000000000001E-3</v>
      </c>
      <c r="K247" s="552">
        <v>0</v>
      </c>
      <c r="L247" s="552">
        <v>-3.0000000000000001E-3</v>
      </c>
      <c r="M247" s="552">
        <v>0</v>
      </c>
      <c r="N247" s="552">
        <v>4.0000000000000001E-3</v>
      </c>
      <c r="O247" s="552">
        <v>0.01</v>
      </c>
      <c r="P247" s="552">
        <v>0.01</v>
      </c>
      <c r="Q247" s="552">
        <v>7.5999999999999998E-2</v>
      </c>
      <c r="R247" s="552">
        <v>7.5999999999999998E-2</v>
      </c>
      <c r="S247" s="549" t="s">
        <v>760</v>
      </c>
      <c r="T247" s="550">
        <f t="shared" si="6"/>
        <v>4.0000000000000001E-3</v>
      </c>
      <c r="U247" s="116" t="str">
        <f t="shared" si="7"/>
        <v>&gt;100 %</v>
      </c>
      <c r="V247" s="355"/>
      <c r="W247" s="52"/>
      <c r="X247" s="119" t="s">
        <v>393</v>
      </c>
      <c r="Y247" s="295">
        <v>0</v>
      </c>
      <c r="Z247" s="295">
        <v>0</v>
      </c>
      <c r="AA247" s="302">
        <v>2014</v>
      </c>
      <c r="AB247" s="302">
        <v>2015</v>
      </c>
      <c r="AC247" s="295">
        <v>0</v>
      </c>
      <c r="AD247" s="295">
        <v>0</v>
      </c>
      <c r="AE247" s="295">
        <v>0</v>
      </c>
      <c r="AF247" s="295">
        <v>0</v>
      </c>
      <c r="AG247" s="295">
        <v>0.02</v>
      </c>
      <c r="AH247" s="295" t="s">
        <v>393</v>
      </c>
      <c r="AI247" s="295" t="s">
        <v>393</v>
      </c>
    </row>
    <row r="248" spans="1:35" s="49" customFormat="1" ht="35.1" customHeight="1" outlineLevel="1" x14ac:dyDescent="0.25">
      <c r="A248" s="90" t="s">
        <v>355</v>
      </c>
      <c r="B248" s="347"/>
      <c r="C248" s="119" t="s">
        <v>573</v>
      </c>
      <c r="D248" s="552">
        <v>0</v>
      </c>
      <c r="E248" s="550">
        <v>0</v>
      </c>
      <c r="F248" s="550">
        <v>0.34199072999999997</v>
      </c>
      <c r="G248" s="552">
        <v>0</v>
      </c>
      <c r="H248" s="552">
        <v>0</v>
      </c>
      <c r="I248" s="552">
        <v>0</v>
      </c>
      <c r="J248" s="552">
        <v>0</v>
      </c>
      <c r="K248" s="552">
        <v>0</v>
      </c>
      <c r="L248" s="552">
        <v>0.34199072999999997</v>
      </c>
      <c r="M248" s="552">
        <v>0</v>
      </c>
      <c r="N248" s="552">
        <v>0</v>
      </c>
      <c r="O248" s="552">
        <v>0.29449775</v>
      </c>
      <c r="P248" s="552">
        <v>0</v>
      </c>
      <c r="Q248" s="552">
        <v>0.32178024</v>
      </c>
      <c r="R248" s="552">
        <v>0</v>
      </c>
      <c r="S248" s="549" t="s">
        <v>760</v>
      </c>
      <c r="T248" s="550">
        <f t="shared" si="6"/>
        <v>0.34199072999999997</v>
      </c>
      <c r="U248" s="116" t="str">
        <f t="shared" si="7"/>
        <v>&gt;100 %</v>
      </c>
      <c r="V248" s="355"/>
      <c r="W248" s="52"/>
      <c r="X248" s="119" t="s">
        <v>393</v>
      </c>
      <c r="Y248" s="295">
        <v>0</v>
      </c>
      <c r="Z248" s="295">
        <v>0</v>
      </c>
      <c r="AA248" s="302">
        <v>2014</v>
      </c>
      <c r="AB248" s="302">
        <v>2015</v>
      </c>
      <c r="AC248" s="295">
        <v>0</v>
      </c>
      <c r="AD248" s="295">
        <v>0</v>
      </c>
      <c r="AE248" s="295">
        <v>0</v>
      </c>
      <c r="AF248" s="295">
        <v>0</v>
      </c>
      <c r="AG248" s="295">
        <v>0.12</v>
      </c>
      <c r="AH248" s="295" t="s">
        <v>722</v>
      </c>
      <c r="AI248" s="295" t="s">
        <v>722</v>
      </c>
    </row>
    <row r="249" spans="1:35" s="49" customFormat="1" ht="35.1" customHeight="1" outlineLevel="1" x14ac:dyDescent="0.25">
      <c r="A249" s="90" t="s">
        <v>355</v>
      </c>
      <c r="B249" s="347"/>
      <c r="C249" s="119" t="s">
        <v>811</v>
      </c>
      <c r="D249" s="552">
        <v>0</v>
      </c>
      <c r="E249" s="550">
        <v>0</v>
      </c>
      <c r="F249" s="550">
        <v>0</v>
      </c>
      <c r="G249" s="552">
        <v>0</v>
      </c>
      <c r="H249" s="552">
        <v>0</v>
      </c>
      <c r="I249" s="552">
        <v>0</v>
      </c>
      <c r="J249" s="552">
        <v>0</v>
      </c>
      <c r="K249" s="552">
        <v>0</v>
      </c>
      <c r="L249" s="552">
        <v>0</v>
      </c>
      <c r="M249" s="552">
        <v>0</v>
      </c>
      <c r="N249" s="552">
        <v>0</v>
      </c>
      <c r="O249" s="552">
        <v>1.9219178899999998</v>
      </c>
      <c r="P249" s="552">
        <v>0</v>
      </c>
      <c r="Q249" s="552">
        <v>0</v>
      </c>
      <c r="R249" s="552">
        <v>0</v>
      </c>
      <c r="S249" s="549" t="s">
        <v>760</v>
      </c>
      <c r="T249" s="550">
        <f t="shared" si="6"/>
        <v>0</v>
      </c>
      <c r="U249" s="116" t="str">
        <f t="shared" si="7"/>
        <v>&gt;100 %</v>
      </c>
      <c r="V249" s="355"/>
      <c r="W249" s="52"/>
      <c r="X249" s="119">
        <v>0</v>
      </c>
      <c r="Y249" s="295">
        <v>0</v>
      </c>
      <c r="Z249" s="295">
        <v>0</v>
      </c>
      <c r="AA249" s="302">
        <v>2015</v>
      </c>
      <c r="AB249" s="302">
        <v>2016</v>
      </c>
      <c r="AC249" s="295">
        <v>0</v>
      </c>
      <c r="AD249" s="295">
        <v>0</v>
      </c>
      <c r="AE249" s="295">
        <v>0</v>
      </c>
      <c r="AF249" s="295">
        <v>0</v>
      </c>
      <c r="AG249" s="295">
        <v>0</v>
      </c>
      <c r="AH249" s="295" t="s">
        <v>722</v>
      </c>
      <c r="AI249" s="295" t="s">
        <v>722</v>
      </c>
    </row>
    <row r="250" spans="1:35" s="49" customFormat="1" ht="35.1" customHeight="1" outlineLevel="1" x14ac:dyDescent="0.25">
      <c r="A250" s="90" t="s">
        <v>355</v>
      </c>
      <c r="B250" s="347"/>
      <c r="C250" s="119" t="s">
        <v>916</v>
      </c>
      <c r="D250" s="552">
        <v>0</v>
      </c>
      <c r="E250" s="550">
        <v>0</v>
      </c>
      <c r="F250" s="550">
        <v>0</v>
      </c>
      <c r="G250" s="552">
        <v>0</v>
      </c>
      <c r="H250" s="552">
        <v>0</v>
      </c>
      <c r="I250" s="552">
        <v>0</v>
      </c>
      <c r="J250" s="552">
        <v>0</v>
      </c>
      <c r="K250" s="552">
        <v>0</v>
      </c>
      <c r="L250" s="552">
        <v>0</v>
      </c>
      <c r="M250" s="552">
        <v>0</v>
      </c>
      <c r="N250" s="552">
        <v>0</v>
      </c>
      <c r="O250" s="552">
        <v>1.6236138199999999</v>
      </c>
      <c r="P250" s="552">
        <v>1.6236138199999999</v>
      </c>
      <c r="Q250" s="552">
        <v>1.6236138199999999</v>
      </c>
      <c r="R250" s="552">
        <v>1.6236138199999999</v>
      </c>
      <c r="S250" s="549" t="s">
        <v>760</v>
      </c>
      <c r="T250" s="550">
        <f t="shared" si="6"/>
        <v>0</v>
      </c>
      <c r="U250" s="116" t="str">
        <f t="shared" si="7"/>
        <v>&gt;100 %</v>
      </c>
      <c r="V250" s="355"/>
      <c r="W250" s="52"/>
      <c r="X250" s="119">
        <v>0</v>
      </c>
      <c r="Y250" s="295">
        <v>0</v>
      </c>
      <c r="Z250" s="295">
        <v>0</v>
      </c>
      <c r="AA250" s="302">
        <v>2015</v>
      </c>
      <c r="AB250" s="302">
        <v>2015</v>
      </c>
      <c r="AC250" s="295">
        <v>0</v>
      </c>
      <c r="AD250" s="295">
        <v>0</v>
      </c>
      <c r="AE250" s="295">
        <v>0</v>
      </c>
      <c r="AF250" s="295">
        <v>0</v>
      </c>
      <c r="AG250" s="295">
        <v>0.79</v>
      </c>
      <c r="AH250" s="295" t="s">
        <v>722</v>
      </c>
      <c r="AI250" s="295" t="s">
        <v>722</v>
      </c>
    </row>
    <row r="251" spans="1:35" s="49" customFormat="1" ht="35.1" customHeight="1" outlineLevel="1" x14ac:dyDescent="0.25">
      <c r="A251" s="90" t="s">
        <v>355</v>
      </c>
      <c r="B251" s="347"/>
      <c r="C251" s="119" t="s">
        <v>917</v>
      </c>
      <c r="D251" s="552">
        <v>0</v>
      </c>
      <c r="E251" s="550">
        <v>0</v>
      </c>
      <c r="F251" s="550">
        <v>0</v>
      </c>
      <c r="G251" s="552">
        <v>0</v>
      </c>
      <c r="H251" s="552">
        <v>0</v>
      </c>
      <c r="I251" s="552">
        <v>0</v>
      </c>
      <c r="J251" s="552">
        <v>0</v>
      </c>
      <c r="K251" s="552">
        <v>0</v>
      </c>
      <c r="L251" s="552">
        <v>0</v>
      </c>
      <c r="M251" s="552">
        <v>0</v>
      </c>
      <c r="N251" s="552">
        <v>0</v>
      </c>
      <c r="O251" s="552">
        <v>0.34291053999999999</v>
      </c>
      <c r="P251" s="552">
        <v>0.34291053999999999</v>
      </c>
      <c r="Q251" s="552">
        <v>0.34291054000000004</v>
      </c>
      <c r="R251" s="552">
        <v>0.34291054000000004</v>
      </c>
      <c r="S251" s="549" t="s">
        <v>760</v>
      </c>
      <c r="T251" s="550">
        <f t="shared" si="6"/>
        <v>0</v>
      </c>
      <c r="U251" s="116" t="str">
        <f t="shared" si="7"/>
        <v>&gt;100 %</v>
      </c>
      <c r="V251" s="355"/>
      <c r="W251" s="52"/>
      <c r="X251" s="119">
        <v>0</v>
      </c>
      <c r="Y251" s="295">
        <v>0</v>
      </c>
      <c r="Z251" s="295">
        <v>0</v>
      </c>
      <c r="AA251" s="302">
        <v>2015</v>
      </c>
      <c r="AB251" s="302">
        <v>2015</v>
      </c>
      <c r="AC251" s="295">
        <v>0</v>
      </c>
      <c r="AD251" s="295">
        <v>0</v>
      </c>
      <c r="AE251" s="295">
        <v>0</v>
      </c>
      <c r="AF251" s="295">
        <v>0</v>
      </c>
      <c r="AG251" s="295">
        <v>0.26200000000000001</v>
      </c>
      <c r="AH251" s="295" t="s">
        <v>722</v>
      </c>
      <c r="AI251" s="295" t="s">
        <v>722</v>
      </c>
    </row>
    <row r="252" spans="1:35" s="49" customFormat="1" ht="35.1" customHeight="1" outlineLevel="1" x14ac:dyDescent="0.25">
      <c r="A252" s="90" t="s">
        <v>353</v>
      </c>
      <c r="B252" s="347"/>
      <c r="C252" s="119" t="s">
        <v>574</v>
      </c>
      <c r="D252" s="552">
        <v>0</v>
      </c>
      <c r="E252" s="550">
        <v>0</v>
      </c>
      <c r="F252" s="550">
        <v>0</v>
      </c>
      <c r="G252" s="552">
        <v>0</v>
      </c>
      <c r="H252" s="552">
        <v>0</v>
      </c>
      <c r="I252" s="552">
        <v>0</v>
      </c>
      <c r="J252" s="552">
        <v>0</v>
      </c>
      <c r="K252" s="552">
        <v>0</v>
      </c>
      <c r="L252" s="552">
        <v>0</v>
      </c>
      <c r="M252" s="552">
        <v>0</v>
      </c>
      <c r="N252" s="552">
        <v>0</v>
      </c>
      <c r="O252" s="552">
        <v>2.8119999999999998</v>
      </c>
      <c r="P252" s="552">
        <v>0.57299999999999995</v>
      </c>
      <c r="Q252" s="552">
        <v>0</v>
      </c>
      <c r="R252" s="552">
        <v>0</v>
      </c>
      <c r="S252" s="549" t="s">
        <v>760</v>
      </c>
      <c r="T252" s="550">
        <f t="shared" si="6"/>
        <v>0</v>
      </c>
      <c r="U252" s="116" t="str">
        <f t="shared" si="7"/>
        <v>&gt;100 %</v>
      </c>
      <c r="V252" s="355"/>
      <c r="W252" s="52"/>
      <c r="X252" s="119">
        <v>0</v>
      </c>
      <c r="Y252" s="295">
        <v>0</v>
      </c>
      <c r="Z252" s="295">
        <v>0</v>
      </c>
      <c r="AA252" s="302">
        <v>2014</v>
      </c>
      <c r="AB252" s="302">
        <v>2015</v>
      </c>
      <c r="AC252" s="295">
        <v>0</v>
      </c>
      <c r="AD252" s="295">
        <v>0</v>
      </c>
      <c r="AE252" s="295">
        <v>0</v>
      </c>
      <c r="AF252" s="295">
        <v>0</v>
      </c>
      <c r="AG252" s="295">
        <v>0</v>
      </c>
      <c r="AH252" s="295">
        <v>0</v>
      </c>
      <c r="AI252" s="295">
        <v>0</v>
      </c>
    </row>
    <row r="253" spans="1:35" s="49" customFormat="1" ht="35.1" customHeight="1" outlineLevel="1" x14ac:dyDescent="0.25">
      <c r="A253" s="90" t="s">
        <v>353</v>
      </c>
      <c r="B253" s="347"/>
      <c r="C253" s="119" t="s">
        <v>576</v>
      </c>
      <c r="D253" s="552">
        <v>1.4159999999999999</v>
      </c>
      <c r="E253" s="550">
        <v>0</v>
      </c>
      <c r="F253" s="550">
        <v>2.4895305399999996</v>
      </c>
      <c r="G253" s="552">
        <v>0</v>
      </c>
      <c r="H253" s="552">
        <v>0</v>
      </c>
      <c r="I253" s="552">
        <v>0</v>
      </c>
      <c r="J253" s="552">
        <v>0</v>
      </c>
      <c r="K253" s="552">
        <v>0</v>
      </c>
      <c r="L253" s="552">
        <v>1.4893605399999998</v>
      </c>
      <c r="M253" s="552">
        <v>0</v>
      </c>
      <c r="N253" s="552">
        <v>1.00017</v>
      </c>
      <c r="O253" s="552">
        <v>1.075</v>
      </c>
      <c r="P253" s="552">
        <v>1.069</v>
      </c>
      <c r="Q253" s="552">
        <v>1.075</v>
      </c>
      <c r="R253" s="552">
        <v>1.075</v>
      </c>
      <c r="S253" s="549">
        <v>-1.0735305399999997</v>
      </c>
      <c r="T253" s="550">
        <f t="shared" si="6"/>
        <v>2.4895305399999996</v>
      </c>
      <c r="U253" s="116" t="str">
        <f t="shared" si="7"/>
        <v>&gt;100 %</v>
      </c>
      <c r="V253" s="355"/>
      <c r="W253" s="52"/>
      <c r="X253" s="119" t="s">
        <v>463</v>
      </c>
      <c r="Y253" s="295">
        <v>0</v>
      </c>
      <c r="Z253" s="295">
        <v>0</v>
      </c>
      <c r="AA253" s="302">
        <v>2015</v>
      </c>
      <c r="AB253" s="302">
        <v>2015</v>
      </c>
      <c r="AC253" s="295">
        <v>1.4159999999999999</v>
      </c>
      <c r="AD253" s="295">
        <v>0</v>
      </c>
      <c r="AE253" s="295">
        <v>0</v>
      </c>
      <c r="AF253" s="295">
        <v>0</v>
      </c>
      <c r="AG253" s="295">
        <v>0</v>
      </c>
      <c r="AH253" s="295" t="s">
        <v>575</v>
      </c>
      <c r="AI253" s="295" t="s">
        <v>575</v>
      </c>
    </row>
    <row r="254" spans="1:35" s="49" customFormat="1" ht="35.1" customHeight="1" outlineLevel="1" x14ac:dyDescent="0.25">
      <c r="A254" s="90" t="s">
        <v>353</v>
      </c>
      <c r="B254" s="347"/>
      <c r="C254" s="119" t="s">
        <v>577</v>
      </c>
      <c r="D254" s="552">
        <v>1.4159999999999999</v>
      </c>
      <c r="E254" s="550">
        <v>0</v>
      </c>
      <c r="F254" s="550">
        <v>8.8050000000000003E-2</v>
      </c>
      <c r="G254" s="552">
        <v>0</v>
      </c>
      <c r="H254" s="552">
        <v>0</v>
      </c>
      <c r="I254" s="552">
        <v>0</v>
      </c>
      <c r="J254" s="552">
        <v>0</v>
      </c>
      <c r="K254" s="552">
        <v>0</v>
      </c>
      <c r="L254" s="552">
        <v>8.8050000000000003E-2</v>
      </c>
      <c r="M254" s="552">
        <v>0</v>
      </c>
      <c r="N254" s="552">
        <v>0</v>
      </c>
      <c r="O254" s="552">
        <v>1.2210000000000003</v>
      </c>
      <c r="P254" s="552">
        <v>1.2150000000000003</v>
      </c>
      <c r="Q254" s="552">
        <v>1.2210000000000001</v>
      </c>
      <c r="R254" s="552">
        <v>1.2210000000000001</v>
      </c>
      <c r="S254" s="549">
        <v>1.32795</v>
      </c>
      <c r="T254" s="550">
        <f t="shared" si="6"/>
        <v>8.8050000000000003E-2</v>
      </c>
      <c r="U254" s="116" t="str">
        <f t="shared" si="7"/>
        <v>&gt;100 %</v>
      </c>
      <c r="V254" s="355"/>
      <c r="W254" s="52"/>
      <c r="X254" s="119" t="s">
        <v>463</v>
      </c>
      <c r="Y254" s="295">
        <v>0</v>
      </c>
      <c r="Z254" s="295">
        <v>0</v>
      </c>
      <c r="AA254" s="302">
        <v>2015</v>
      </c>
      <c r="AB254" s="302">
        <v>2015</v>
      </c>
      <c r="AC254" s="295">
        <v>1.4159999999999999</v>
      </c>
      <c r="AD254" s="295">
        <v>0</v>
      </c>
      <c r="AE254" s="295">
        <v>0</v>
      </c>
      <c r="AF254" s="295">
        <v>0</v>
      </c>
      <c r="AG254" s="295">
        <v>0</v>
      </c>
      <c r="AH254" s="295" t="s">
        <v>575</v>
      </c>
      <c r="AI254" s="295" t="s">
        <v>575</v>
      </c>
    </row>
    <row r="255" spans="1:35" s="49" customFormat="1" ht="35.1" customHeight="1" outlineLevel="1" x14ac:dyDescent="0.25">
      <c r="A255" s="90" t="s">
        <v>353</v>
      </c>
      <c r="B255" s="347"/>
      <c r="C255" s="119" t="s">
        <v>812</v>
      </c>
      <c r="D255" s="552">
        <v>0.14631999999999998</v>
      </c>
      <c r="E255" s="550">
        <v>0</v>
      </c>
      <c r="F255" s="550">
        <v>0</v>
      </c>
      <c r="G255" s="552">
        <v>0</v>
      </c>
      <c r="H255" s="552">
        <v>0</v>
      </c>
      <c r="I255" s="552">
        <v>0</v>
      </c>
      <c r="J255" s="552">
        <v>0</v>
      </c>
      <c r="K255" s="552">
        <v>0</v>
      </c>
      <c r="L255" s="552">
        <v>0</v>
      </c>
      <c r="M255" s="552">
        <v>0</v>
      </c>
      <c r="N255" s="552">
        <v>0</v>
      </c>
      <c r="O255" s="552">
        <v>0.124</v>
      </c>
      <c r="P255" s="552">
        <v>0</v>
      </c>
      <c r="Q255" s="552">
        <v>0.124</v>
      </c>
      <c r="R255" s="552">
        <v>0</v>
      </c>
      <c r="S255" s="549">
        <v>0.14631999999999998</v>
      </c>
      <c r="T255" s="550">
        <f t="shared" si="6"/>
        <v>0</v>
      </c>
      <c r="U255" s="116" t="str">
        <f t="shared" si="7"/>
        <v>&gt;100 %</v>
      </c>
      <c r="V255" s="355"/>
      <c r="W255" s="52"/>
      <c r="X255" s="119">
        <v>0</v>
      </c>
      <c r="Y255" s="295">
        <v>0</v>
      </c>
      <c r="Z255" s="295">
        <v>0</v>
      </c>
      <c r="AA255" s="302">
        <v>2015</v>
      </c>
      <c r="AB255" s="302">
        <v>2015</v>
      </c>
      <c r="AC255" s="295">
        <v>0.14631999999999998</v>
      </c>
      <c r="AD255" s="295">
        <v>0</v>
      </c>
      <c r="AE255" s="295">
        <v>0</v>
      </c>
      <c r="AF255" s="295">
        <v>0</v>
      </c>
      <c r="AG255" s="295">
        <v>0</v>
      </c>
      <c r="AH255" s="295">
        <v>0</v>
      </c>
      <c r="AI255" s="295">
        <v>0</v>
      </c>
    </row>
    <row r="256" spans="1:35" s="49" customFormat="1" ht="35.1" customHeight="1" outlineLevel="1" x14ac:dyDescent="0.25">
      <c r="A256" s="90" t="s">
        <v>353</v>
      </c>
      <c r="B256" s="347"/>
      <c r="C256" s="119" t="s">
        <v>813</v>
      </c>
      <c r="D256" s="552">
        <v>0</v>
      </c>
      <c r="E256" s="550">
        <v>0</v>
      </c>
      <c r="F256" s="550">
        <v>0</v>
      </c>
      <c r="G256" s="552">
        <v>0</v>
      </c>
      <c r="H256" s="552">
        <v>0</v>
      </c>
      <c r="I256" s="552">
        <v>0</v>
      </c>
      <c r="J256" s="552">
        <v>0</v>
      </c>
      <c r="K256" s="552">
        <v>0</v>
      </c>
      <c r="L256" s="552">
        <v>0</v>
      </c>
      <c r="M256" s="552">
        <v>0</v>
      </c>
      <c r="N256" s="552">
        <v>0</v>
      </c>
      <c r="O256" s="552">
        <v>0.89400000000000002</v>
      </c>
      <c r="P256" s="552">
        <v>0</v>
      </c>
      <c r="Q256" s="552">
        <v>0.89400000000000002</v>
      </c>
      <c r="R256" s="552">
        <v>0.89400000000000002</v>
      </c>
      <c r="S256" s="549" t="s">
        <v>760</v>
      </c>
      <c r="T256" s="550">
        <f t="shared" si="6"/>
        <v>0</v>
      </c>
      <c r="U256" s="116" t="str">
        <f t="shared" si="7"/>
        <v>&gt;100 %</v>
      </c>
      <c r="V256" s="355"/>
      <c r="W256" s="52"/>
      <c r="X256" s="119">
        <v>0</v>
      </c>
      <c r="Y256" s="295">
        <v>0</v>
      </c>
      <c r="Z256" s="295">
        <v>0</v>
      </c>
      <c r="AA256" s="302">
        <v>2015</v>
      </c>
      <c r="AB256" s="302">
        <v>2015</v>
      </c>
      <c r="AC256" s="295">
        <v>0</v>
      </c>
      <c r="AD256" s="295">
        <v>0</v>
      </c>
      <c r="AE256" s="295">
        <v>0</v>
      </c>
      <c r="AF256" s="295">
        <v>0</v>
      </c>
      <c r="AG256" s="295">
        <v>0</v>
      </c>
      <c r="AH256" s="295" t="s">
        <v>575</v>
      </c>
      <c r="AI256" s="295" t="s">
        <v>575</v>
      </c>
    </row>
    <row r="257" spans="1:35" s="49" customFormat="1" ht="35.1" customHeight="1" outlineLevel="1" x14ac:dyDescent="0.25">
      <c r="A257" s="90" t="s">
        <v>353</v>
      </c>
      <c r="B257" s="347"/>
      <c r="C257" s="119" t="s">
        <v>814</v>
      </c>
      <c r="D257" s="552">
        <v>0</v>
      </c>
      <c r="E257" s="550">
        <v>0</v>
      </c>
      <c r="F257" s="550">
        <v>0</v>
      </c>
      <c r="G257" s="552">
        <v>0</v>
      </c>
      <c r="H257" s="552">
        <v>0</v>
      </c>
      <c r="I257" s="552">
        <v>0</v>
      </c>
      <c r="J257" s="552">
        <v>0</v>
      </c>
      <c r="K257" s="552">
        <v>0</v>
      </c>
      <c r="L257" s="552">
        <v>0</v>
      </c>
      <c r="M257" s="552">
        <v>0</v>
      </c>
      <c r="N257" s="552">
        <v>0</v>
      </c>
      <c r="O257" s="552">
        <v>8.5000000000000006E-2</v>
      </c>
      <c r="P257" s="552">
        <v>0</v>
      </c>
      <c r="Q257" s="552">
        <v>8.5000000000000006E-2</v>
      </c>
      <c r="R257" s="552">
        <v>0</v>
      </c>
      <c r="S257" s="549" t="s">
        <v>760</v>
      </c>
      <c r="T257" s="550">
        <f t="shared" si="6"/>
        <v>0</v>
      </c>
      <c r="U257" s="116" t="str">
        <f t="shared" si="7"/>
        <v>&gt;100 %</v>
      </c>
      <c r="V257" s="355"/>
      <c r="W257" s="52"/>
      <c r="X257" s="119">
        <v>0</v>
      </c>
      <c r="Y257" s="295">
        <v>0</v>
      </c>
      <c r="Z257" s="295">
        <v>0</v>
      </c>
      <c r="AA257" s="302">
        <v>2015</v>
      </c>
      <c r="AB257" s="302">
        <v>2015</v>
      </c>
      <c r="AC257" s="295">
        <v>0</v>
      </c>
      <c r="AD257" s="295">
        <v>0</v>
      </c>
      <c r="AE257" s="295">
        <v>0</v>
      </c>
      <c r="AF257" s="295">
        <v>0</v>
      </c>
      <c r="AG257" s="295">
        <v>0</v>
      </c>
      <c r="AH257" s="295" t="s">
        <v>575</v>
      </c>
      <c r="AI257" s="295" t="s">
        <v>575</v>
      </c>
    </row>
    <row r="258" spans="1:35" s="49" customFormat="1" ht="35.1" customHeight="1" outlineLevel="1" x14ac:dyDescent="0.25">
      <c r="A258" s="90" t="s">
        <v>353</v>
      </c>
      <c r="B258" s="347"/>
      <c r="C258" s="119" t="s">
        <v>534</v>
      </c>
      <c r="D258" s="552">
        <v>0</v>
      </c>
      <c r="E258" s="550">
        <v>0</v>
      </c>
      <c r="F258" s="550">
        <v>0.23857426999999998</v>
      </c>
      <c r="G258" s="552">
        <v>0</v>
      </c>
      <c r="H258" s="552">
        <v>0</v>
      </c>
      <c r="I258" s="552">
        <v>0</v>
      </c>
      <c r="J258" s="552">
        <v>0</v>
      </c>
      <c r="K258" s="552">
        <v>0</v>
      </c>
      <c r="L258" s="552">
        <v>3.0827E-2</v>
      </c>
      <c r="M258" s="552">
        <v>0</v>
      </c>
      <c r="N258" s="552">
        <v>0.20774726999999998</v>
      </c>
      <c r="O258" s="552">
        <v>1.3740000000000001</v>
      </c>
      <c r="P258" s="552">
        <v>0.97700000000000009</v>
      </c>
      <c r="Q258" s="552">
        <v>1.3740000000000001</v>
      </c>
      <c r="R258" s="552">
        <v>1.3740000000000001</v>
      </c>
      <c r="S258" s="549" t="s">
        <v>760</v>
      </c>
      <c r="T258" s="550">
        <f t="shared" si="6"/>
        <v>0.23857426999999998</v>
      </c>
      <c r="U258" s="116" t="str">
        <f t="shared" si="7"/>
        <v>&gt;100 %</v>
      </c>
      <c r="V258" s="355"/>
      <c r="W258" s="52"/>
      <c r="X258" s="119" t="s">
        <v>393</v>
      </c>
      <c r="Y258" s="295">
        <v>0</v>
      </c>
      <c r="Z258" s="295">
        <v>0</v>
      </c>
      <c r="AA258" s="302">
        <v>2015</v>
      </c>
      <c r="AB258" s="302">
        <v>2015</v>
      </c>
      <c r="AC258" s="295">
        <v>0</v>
      </c>
      <c r="AD258" s="295">
        <v>0</v>
      </c>
      <c r="AE258" s="295">
        <v>0</v>
      </c>
      <c r="AF258" s="295">
        <v>0</v>
      </c>
      <c r="AG258" s="295">
        <v>0</v>
      </c>
      <c r="AH258" s="295" t="s">
        <v>575</v>
      </c>
      <c r="AI258" s="295" t="s">
        <v>575</v>
      </c>
    </row>
    <row r="259" spans="1:35" s="49" customFormat="1" ht="35.1" customHeight="1" outlineLevel="1" x14ac:dyDescent="0.25">
      <c r="A259" s="90" t="s">
        <v>353</v>
      </c>
      <c r="B259" s="347"/>
      <c r="C259" s="119" t="s">
        <v>918</v>
      </c>
      <c r="D259" s="552">
        <v>0</v>
      </c>
      <c r="E259" s="550">
        <v>0</v>
      </c>
      <c r="F259" s="550">
        <v>0</v>
      </c>
      <c r="G259" s="552">
        <v>0</v>
      </c>
      <c r="H259" s="552">
        <v>0</v>
      </c>
      <c r="I259" s="552">
        <v>0</v>
      </c>
      <c r="J259" s="552">
        <v>0</v>
      </c>
      <c r="K259" s="552">
        <v>0</v>
      </c>
      <c r="L259" s="552">
        <v>0</v>
      </c>
      <c r="M259" s="552">
        <v>0</v>
      </c>
      <c r="N259" s="552">
        <v>0</v>
      </c>
      <c r="O259" s="552">
        <v>0.40699999999999997</v>
      </c>
      <c r="P259" s="552">
        <v>0.40699999999999997</v>
      </c>
      <c r="Q259" s="552">
        <v>0.40699999999999997</v>
      </c>
      <c r="R259" s="552">
        <v>0.40699999999999997</v>
      </c>
      <c r="S259" s="549" t="s">
        <v>760</v>
      </c>
      <c r="T259" s="550">
        <f t="shared" si="6"/>
        <v>0</v>
      </c>
      <c r="U259" s="116" t="str">
        <f t="shared" si="7"/>
        <v>&gt;100 %</v>
      </c>
      <c r="V259" s="355"/>
      <c r="W259" s="52"/>
      <c r="X259" s="119">
        <v>0</v>
      </c>
      <c r="Y259" s="295">
        <v>0</v>
      </c>
      <c r="Z259" s="295">
        <v>0</v>
      </c>
      <c r="AA259" s="302">
        <v>2015</v>
      </c>
      <c r="AB259" s="302">
        <v>2015</v>
      </c>
      <c r="AC259" s="295">
        <v>0</v>
      </c>
      <c r="AD259" s="295">
        <v>0</v>
      </c>
      <c r="AE259" s="295">
        <v>0</v>
      </c>
      <c r="AF259" s="295">
        <v>0</v>
      </c>
      <c r="AG259" s="295">
        <v>0</v>
      </c>
      <c r="AH259" s="295" t="s">
        <v>575</v>
      </c>
      <c r="AI259" s="295" t="s">
        <v>575</v>
      </c>
    </row>
    <row r="260" spans="1:35" s="49" customFormat="1" ht="35.1" customHeight="1" outlineLevel="1" x14ac:dyDescent="0.25">
      <c r="A260" s="90" t="s">
        <v>353</v>
      </c>
      <c r="B260" s="347"/>
      <c r="C260" s="119" t="s">
        <v>578</v>
      </c>
      <c r="D260" s="552">
        <v>0</v>
      </c>
      <c r="E260" s="550">
        <v>0</v>
      </c>
      <c r="F260" s="550">
        <v>0.90134208999999998</v>
      </c>
      <c r="G260" s="552">
        <v>0</v>
      </c>
      <c r="H260" s="552">
        <v>0</v>
      </c>
      <c r="I260" s="552">
        <v>0</v>
      </c>
      <c r="J260" s="552">
        <v>0.90134208999999998</v>
      </c>
      <c r="K260" s="552">
        <v>0</v>
      </c>
      <c r="L260" s="552">
        <v>0</v>
      </c>
      <c r="M260" s="552">
        <v>0</v>
      </c>
      <c r="N260" s="552">
        <v>0</v>
      </c>
      <c r="O260" s="552">
        <v>0.68500000000000005</v>
      </c>
      <c r="P260" s="552">
        <v>0</v>
      </c>
      <c r="Q260" s="552">
        <v>1.117</v>
      </c>
      <c r="R260" s="552">
        <v>0</v>
      </c>
      <c r="S260" s="549" t="s">
        <v>760</v>
      </c>
      <c r="T260" s="550">
        <f t="shared" si="6"/>
        <v>0.90134208999999998</v>
      </c>
      <c r="U260" s="116" t="str">
        <f t="shared" si="7"/>
        <v>&gt;100 %</v>
      </c>
      <c r="V260" s="355"/>
      <c r="W260" s="52"/>
      <c r="X260" s="119" t="s">
        <v>393</v>
      </c>
      <c r="Y260" s="295">
        <v>0</v>
      </c>
      <c r="Z260" s="295">
        <v>0</v>
      </c>
      <c r="AA260" s="302">
        <v>2014</v>
      </c>
      <c r="AB260" s="302">
        <v>2015</v>
      </c>
      <c r="AC260" s="295">
        <v>0</v>
      </c>
      <c r="AD260" s="295">
        <v>0</v>
      </c>
      <c r="AE260" s="295">
        <v>0</v>
      </c>
      <c r="AF260" s="295">
        <v>0</v>
      </c>
      <c r="AG260" s="295">
        <v>0</v>
      </c>
      <c r="AH260" s="295" t="s">
        <v>575</v>
      </c>
      <c r="AI260" s="295" t="s">
        <v>575</v>
      </c>
    </row>
    <row r="261" spans="1:35" s="49" customFormat="1" ht="35.1" customHeight="1" outlineLevel="1" x14ac:dyDescent="0.25">
      <c r="A261" s="90" t="s">
        <v>355</v>
      </c>
      <c r="B261" s="347"/>
      <c r="C261" s="119" t="s">
        <v>579</v>
      </c>
      <c r="D261" s="552">
        <v>0</v>
      </c>
      <c r="E261" s="550">
        <v>0</v>
      </c>
      <c r="F261" s="550">
        <v>0</v>
      </c>
      <c r="G261" s="552">
        <v>0</v>
      </c>
      <c r="H261" s="552">
        <v>0</v>
      </c>
      <c r="I261" s="552">
        <v>0</v>
      </c>
      <c r="J261" s="552">
        <v>0</v>
      </c>
      <c r="K261" s="552">
        <v>0</v>
      </c>
      <c r="L261" s="552">
        <v>0</v>
      </c>
      <c r="M261" s="552">
        <v>0</v>
      </c>
      <c r="N261" s="552">
        <v>0</v>
      </c>
      <c r="O261" s="552">
        <v>0</v>
      </c>
      <c r="P261" s="552">
        <v>0</v>
      </c>
      <c r="Q261" s="552">
        <v>0</v>
      </c>
      <c r="R261" s="552">
        <v>0</v>
      </c>
      <c r="S261" s="549" t="s">
        <v>760</v>
      </c>
      <c r="T261" s="550">
        <f t="shared" si="6"/>
        <v>0</v>
      </c>
      <c r="U261" s="116" t="str">
        <f t="shared" si="7"/>
        <v>&gt;100 %</v>
      </c>
      <c r="V261" s="355"/>
      <c r="W261" s="52"/>
      <c r="X261" s="119">
        <v>0</v>
      </c>
      <c r="Y261" s="295">
        <v>3.8</v>
      </c>
      <c r="Z261" s="295">
        <v>5.3</v>
      </c>
      <c r="AA261" s="302">
        <v>2015</v>
      </c>
      <c r="AB261" s="302">
        <v>2015</v>
      </c>
      <c r="AC261" s="295">
        <v>0</v>
      </c>
      <c r="AD261" s="295">
        <v>0</v>
      </c>
      <c r="AE261" s="295">
        <v>0</v>
      </c>
      <c r="AF261" s="295">
        <v>0</v>
      </c>
      <c r="AG261" s="295">
        <v>0</v>
      </c>
      <c r="AH261" s="295">
        <v>0</v>
      </c>
      <c r="AI261" s="295">
        <v>0</v>
      </c>
    </row>
    <row r="262" spans="1:35" s="49" customFormat="1" ht="35.1" customHeight="1" outlineLevel="1" x14ac:dyDescent="0.25">
      <c r="A262" s="90" t="s">
        <v>355</v>
      </c>
      <c r="B262" s="347"/>
      <c r="C262" s="119" t="s">
        <v>731</v>
      </c>
      <c r="D262" s="552">
        <v>0</v>
      </c>
      <c r="E262" s="550">
        <v>0</v>
      </c>
      <c r="F262" s="550">
        <v>3.9660965299999997</v>
      </c>
      <c r="G262" s="552">
        <v>0</v>
      </c>
      <c r="H262" s="552">
        <v>0</v>
      </c>
      <c r="I262" s="552">
        <v>0</v>
      </c>
      <c r="J262" s="552">
        <v>0</v>
      </c>
      <c r="K262" s="552">
        <v>0</v>
      </c>
      <c r="L262" s="552">
        <v>3.9660965299999997</v>
      </c>
      <c r="M262" s="552">
        <v>0</v>
      </c>
      <c r="N262" s="552">
        <v>0</v>
      </c>
      <c r="O262" s="552">
        <v>0</v>
      </c>
      <c r="P262" s="552">
        <v>0</v>
      </c>
      <c r="Q262" s="552">
        <v>0</v>
      </c>
      <c r="R262" s="552">
        <v>0</v>
      </c>
      <c r="S262" s="549" t="s">
        <v>760</v>
      </c>
      <c r="T262" s="550">
        <f t="shared" si="6"/>
        <v>3.9660965299999997</v>
      </c>
      <c r="U262" s="116" t="str">
        <f t="shared" si="7"/>
        <v>&gt;100 %</v>
      </c>
      <c r="V262" s="355"/>
      <c r="W262" s="52"/>
      <c r="X262" s="119" t="s">
        <v>393</v>
      </c>
      <c r="Y262" s="295">
        <v>0</v>
      </c>
      <c r="Z262" s="295">
        <v>0</v>
      </c>
      <c r="AA262" s="302">
        <v>2013</v>
      </c>
      <c r="AB262" s="302">
        <v>2014</v>
      </c>
      <c r="AC262" s="295">
        <v>0</v>
      </c>
      <c r="AD262" s="295">
        <v>0</v>
      </c>
      <c r="AE262" s="295">
        <v>0</v>
      </c>
      <c r="AF262" s="295">
        <v>0</v>
      </c>
      <c r="AG262" s="295">
        <v>0</v>
      </c>
      <c r="AH262" s="295">
        <v>0</v>
      </c>
      <c r="AI262" s="295">
        <v>0</v>
      </c>
    </row>
    <row r="263" spans="1:35" s="49" customFormat="1" ht="35.1" customHeight="1" outlineLevel="1" x14ac:dyDescent="0.25">
      <c r="A263" s="90" t="s">
        <v>355</v>
      </c>
      <c r="B263" s="347"/>
      <c r="C263" s="119" t="s">
        <v>732</v>
      </c>
      <c r="D263" s="552">
        <v>0</v>
      </c>
      <c r="E263" s="550">
        <v>0</v>
      </c>
      <c r="F263" s="550">
        <v>1.3625828500000001</v>
      </c>
      <c r="G263" s="552">
        <v>0</v>
      </c>
      <c r="H263" s="552">
        <v>0</v>
      </c>
      <c r="I263" s="552">
        <v>0</v>
      </c>
      <c r="J263" s="552">
        <v>0</v>
      </c>
      <c r="K263" s="552">
        <v>0</v>
      </c>
      <c r="L263" s="552">
        <v>1.3625828500000001</v>
      </c>
      <c r="M263" s="552">
        <v>0</v>
      </c>
      <c r="N263" s="552">
        <v>0</v>
      </c>
      <c r="O263" s="552">
        <v>0</v>
      </c>
      <c r="P263" s="552">
        <v>0</v>
      </c>
      <c r="Q263" s="552">
        <v>0</v>
      </c>
      <c r="R263" s="552">
        <v>0</v>
      </c>
      <c r="S263" s="549" t="s">
        <v>760</v>
      </c>
      <c r="T263" s="550">
        <f t="shared" si="6"/>
        <v>1.3625828500000001</v>
      </c>
      <c r="U263" s="116" t="str">
        <f t="shared" si="7"/>
        <v>&gt;100 %</v>
      </c>
      <c r="V263" s="355"/>
      <c r="W263" s="52"/>
      <c r="X263" s="119" t="s">
        <v>393</v>
      </c>
      <c r="Y263" s="295">
        <v>0</v>
      </c>
      <c r="Z263" s="295">
        <v>0</v>
      </c>
      <c r="AA263" s="302">
        <v>2014</v>
      </c>
      <c r="AB263" s="302">
        <v>2014</v>
      </c>
      <c r="AC263" s="295">
        <v>0</v>
      </c>
      <c r="AD263" s="295">
        <v>0</v>
      </c>
      <c r="AE263" s="295">
        <v>0</v>
      </c>
      <c r="AF263" s="295">
        <v>0</v>
      </c>
      <c r="AG263" s="295">
        <v>0</v>
      </c>
      <c r="AH263" s="295">
        <v>0</v>
      </c>
      <c r="AI263" s="295">
        <v>0</v>
      </c>
    </row>
    <row r="264" spans="1:35" s="49" customFormat="1" ht="35.1" customHeight="1" outlineLevel="1" x14ac:dyDescent="0.25">
      <c r="A264" s="90" t="s">
        <v>355</v>
      </c>
      <c r="B264" s="347"/>
      <c r="C264" s="119" t="s">
        <v>734</v>
      </c>
      <c r="D264" s="552">
        <v>0</v>
      </c>
      <c r="E264" s="550">
        <v>0</v>
      </c>
      <c r="F264" s="550">
        <v>6.1510213400000007</v>
      </c>
      <c r="G264" s="552">
        <v>0</v>
      </c>
      <c r="H264" s="552">
        <v>0</v>
      </c>
      <c r="I264" s="552">
        <v>0</v>
      </c>
      <c r="J264" s="552">
        <v>0</v>
      </c>
      <c r="K264" s="552">
        <v>0</v>
      </c>
      <c r="L264" s="552">
        <v>6.1510213400000007</v>
      </c>
      <c r="M264" s="552">
        <v>0</v>
      </c>
      <c r="N264" s="552">
        <v>0</v>
      </c>
      <c r="O264" s="552">
        <v>0</v>
      </c>
      <c r="P264" s="552">
        <v>0</v>
      </c>
      <c r="Q264" s="552">
        <v>0</v>
      </c>
      <c r="R264" s="552">
        <v>0</v>
      </c>
      <c r="S264" s="549" t="s">
        <v>760</v>
      </c>
      <c r="T264" s="550">
        <f t="shared" si="6"/>
        <v>6.1510213400000007</v>
      </c>
      <c r="U264" s="116" t="str">
        <f t="shared" si="7"/>
        <v>&gt;100 %</v>
      </c>
      <c r="V264" s="355"/>
      <c r="W264" s="52"/>
      <c r="X264" s="119" t="s">
        <v>393</v>
      </c>
      <c r="Y264" s="295">
        <v>0</v>
      </c>
      <c r="Z264" s="295">
        <v>0</v>
      </c>
      <c r="AA264" s="302">
        <v>2014</v>
      </c>
      <c r="AB264" s="302">
        <v>2014</v>
      </c>
      <c r="AC264" s="295">
        <v>0</v>
      </c>
      <c r="AD264" s="295">
        <v>0</v>
      </c>
      <c r="AE264" s="295">
        <v>0</v>
      </c>
      <c r="AF264" s="295">
        <v>0</v>
      </c>
      <c r="AG264" s="295">
        <v>0</v>
      </c>
      <c r="AH264" s="295">
        <v>0</v>
      </c>
      <c r="AI264" s="295">
        <v>0</v>
      </c>
    </row>
    <row r="265" spans="1:35" s="49" customFormat="1" ht="35.1" customHeight="1" outlineLevel="1" x14ac:dyDescent="0.25">
      <c r="A265" s="90" t="s">
        <v>355</v>
      </c>
      <c r="B265" s="347"/>
      <c r="C265" s="119" t="s">
        <v>735</v>
      </c>
      <c r="D265" s="552">
        <v>0</v>
      </c>
      <c r="E265" s="550">
        <v>0</v>
      </c>
      <c r="F265" s="550">
        <v>1.9093173900000004</v>
      </c>
      <c r="G265" s="552">
        <v>0</v>
      </c>
      <c r="H265" s="552">
        <v>0.66477180000000002</v>
      </c>
      <c r="I265" s="552">
        <v>0</v>
      </c>
      <c r="J265" s="552">
        <v>0</v>
      </c>
      <c r="K265" s="552">
        <v>0</v>
      </c>
      <c r="L265" s="552">
        <v>1.2445455900000004</v>
      </c>
      <c r="M265" s="552">
        <v>0</v>
      </c>
      <c r="N265" s="552">
        <v>0</v>
      </c>
      <c r="O265" s="552">
        <v>0</v>
      </c>
      <c r="P265" s="552">
        <v>0</v>
      </c>
      <c r="Q265" s="552">
        <v>0</v>
      </c>
      <c r="R265" s="552">
        <v>0</v>
      </c>
      <c r="S265" s="549" t="s">
        <v>760</v>
      </c>
      <c r="T265" s="550">
        <f t="shared" si="6"/>
        <v>1.9093173900000004</v>
      </c>
      <c r="U265" s="116" t="str">
        <f t="shared" si="7"/>
        <v>&gt;100 %</v>
      </c>
      <c r="V265" s="355"/>
      <c r="W265" s="52"/>
      <c r="X265" s="119" t="s">
        <v>393</v>
      </c>
      <c r="Y265" s="295">
        <v>0</v>
      </c>
      <c r="Z265" s="295">
        <v>0</v>
      </c>
      <c r="AA265" s="302">
        <v>2014</v>
      </c>
      <c r="AB265" s="302">
        <v>2014</v>
      </c>
      <c r="AC265" s="295">
        <v>0</v>
      </c>
      <c r="AD265" s="295">
        <v>0</v>
      </c>
      <c r="AE265" s="295">
        <v>0</v>
      </c>
      <c r="AF265" s="295">
        <v>0</v>
      </c>
      <c r="AG265" s="295">
        <v>0</v>
      </c>
      <c r="AH265" s="295">
        <v>0</v>
      </c>
      <c r="AI265" s="295">
        <v>0</v>
      </c>
    </row>
    <row r="266" spans="1:35" s="49" customFormat="1" ht="35.1" customHeight="1" outlineLevel="1" x14ac:dyDescent="0.25">
      <c r="A266" s="90" t="s">
        <v>355</v>
      </c>
      <c r="B266" s="347"/>
      <c r="C266" s="119" t="s">
        <v>572</v>
      </c>
      <c r="D266" s="552">
        <v>0</v>
      </c>
      <c r="E266" s="550">
        <v>0</v>
      </c>
      <c r="F266" s="550">
        <v>4.5910613199999997</v>
      </c>
      <c r="G266" s="552">
        <v>0</v>
      </c>
      <c r="H266" s="552">
        <v>5.5983390000000001E-2</v>
      </c>
      <c r="I266" s="552">
        <v>0</v>
      </c>
      <c r="J266" s="552">
        <v>0</v>
      </c>
      <c r="K266" s="552">
        <v>0</v>
      </c>
      <c r="L266" s="552">
        <v>4.5350779299999999</v>
      </c>
      <c r="M266" s="552">
        <v>0</v>
      </c>
      <c r="N266" s="552">
        <v>0</v>
      </c>
      <c r="O266" s="552">
        <v>4.2821797399999992</v>
      </c>
      <c r="P266" s="552">
        <v>0</v>
      </c>
      <c r="Q266" s="552">
        <v>4.2821797400000001</v>
      </c>
      <c r="R266" s="552">
        <v>0</v>
      </c>
      <c r="S266" s="549" t="s">
        <v>760</v>
      </c>
      <c r="T266" s="550">
        <f t="shared" si="6"/>
        <v>4.5910613199999997</v>
      </c>
      <c r="U266" s="116" t="str">
        <f t="shared" si="7"/>
        <v>&gt;100 %</v>
      </c>
      <c r="V266" s="355"/>
      <c r="W266" s="52"/>
      <c r="X266" s="119" t="s">
        <v>393</v>
      </c>
      <c r="Y266" s="295">
        <v>0</v>
      </c>
      <c r="Z266" s="295">
        <v>0</v>
      </c>
      <c r="AA266" s="302">
        <v>2015</v>
      </c>
      <c r="AB266" s="302">
        <v>2015</v>
      </c>
      <c r="AC266" s="295">
        <v>0</v>
      </c>
      <c r="AD266" s="295">
        <v>0</v>
      </c>
      <c r="AE266" s="295">
        <v>0</v>
      </c>
      <c r="AF266" s="295">
        <v>0.8</v>
      </c>
      <c r="AG266" s="295">
        <v>2.379</v>
      </c>
      <c r="AH266" s="295" t="s">
        <v>722</v>
      </c>
      <c r="AI266" s="295" t="s">
        <v>722</v>
      </c>
    </row>
    <row r="267" spans="1:35" s="49" customFormat="1" ht="35.1" customHeight="1" outlineLevel="1" x14ac:dyDescent="0.25">
      <c r="A267" s="90" t="s">
        <v>355</v>
      </c>
      <c r="B267" s="347"/>
      <c r="C267" s="119" t="s">
        <v>581</v>
      </c>
      <c r="D267" s="552">
        <v>0</v>
      </c>
      <c r="E267" s="550">
        <v>0</v>
      </c>
      <c r="F267" s="550">
        <v>0</v>
      </c>
      <c r="G267" s="552">
        <v>0</v>
      </c>
      <c r="H267" s="552">
        <v>0</v>
      </c>
      <c r="I267" s="552">
        <v>0</v>
      </c>
      <c r="J267" s="552">
        <v>0</v>
      </c>
      <c r="K267" s="552">
        <v>0</v>
      </c>
      <c r="L267" s="552">
        <v>0</v>
      </c>
      <c r="M267" s="552">
        <v>0</v>
      </c>
      <c r="N267" s="552">
        <v>0</v>
      </c>
      <c r="O267" s="552">
        <v>2.6003035899999993</v>
      </c>
      <c r="P267" s="552">
        <v>0</v>
      </c>
      <c r="Q267" s="552">
        <v>2.76129091</v>
      </c>
      <c r="R267" s="552">
        <v>0</v>
      </c>
      <c r="S267" s="549" t="s">
        <v>760</v>
      </c>
      <c r="T267" s="550">
        <f t="shared" si="6"/>
        <v>0</v>
      </c>
      <c r="U267" s="116" t="str">
        <f t="shared" si="7"/>
        <v>&gt;100 %</v>
      </c>
      <c r="V267" s="355"/>
      <c r="W267" s="52"/>
      <c r="X267" s="119">
        <v>0</v>
      </c>
      <c r="Y267" s="295">
        <v>0</v>
      </c>
      <c r="Z267" s="295">
        <v>0</v>
      </c>
      <c r="AA267" s="302">
        <v>2014</v>
      </c>
      <c r="AB267" s="302">
        <v>2015</v>
      </c>
      <c r="AC267" s="295">
        <v>0</v>
      </c>
      <c r="AD267" s="295">
        <v>0</v>
      </c>
      <c r="AE267" s="295">
        <v>0</v>
      </c>
      <c r="AF267" s="295">
        <v>0</v>
      </c>
      <c r="AG267" s="295">
        <v>0.54200000000000004</v>
      </c>
      <c r="AH267" s="295" t="s">
        <v>722</v>
      </c>
      <c r="AI267" s="295" t="s">
        <v>722</v>
      </c>
    </row>
    <row r="268" spans="1:35" s="49" customFormat="1" ht="35.1" customHeight="1" outlineLevel="1" x14ac:dyDescent="0.25">
      <c r="A268" s="90" t="s">
        <v>355</v>
      </c>
      <c r="B268" s="347"/>
      <c r="C268" s="119" t="s">
        <v>582</v>
      </c>
      <c r="D268" s="552">
        <v>0</v>
      </c>
      <c r="E268" s="550">
        <v>0</v>
      </c>
      <c r="F268" s="550">
        <v>0.46296853999999998</v>
      </c>
      <c r="G268" s="552">
        <v>0</v>
      </c>
      <c r="H268" s="552">
        <v>0</v>
      </c>
      <c r="I268" s="552">
        <v>0</v>
      </c>
      <c r="J268" s="552">
        <v>0</v>
      </c>
      <c r="K268" s="552">
        <v>0</v>
      </c>
      <c r="L268" s="552">
        <v>0.46296853999999998</v>
      </c>
      <c r="M268" s="552">
        <v>0</v>
      </c>
      <c r="N268" s="552">
        <v>0</v>
      </c>
      <c r="O268" s="552">
        <v>4.7329389999999999E-2</v>
      </c>
      <c r="P268" s="552">
        <v>0</v>
      </c>
      <c r="Q268" s="552">
        <v>0.41190103</v>
      </c>
      <c r="R268" s="552">
        <v>0</v>
      </c>
      <c r="S268" s="549" t="s">
        <v>760</v>
      </c>
      <c r="T268" s="550">
        <f t="shared" si="6"/>
        <v>0.46296853999999998</v>
      </c>
      <c r="U268" s="116" t="str">
        <f t="shared" si="7"/>
        <v>&gt;100 %</v>
      </c>
      <c r="V268" s="355"/>
      <c r="W268" s="52"/>
      <c r="X268" s="119" t="s">
        <v>393</v>
      </c>
      <c r="Y268" s="295">
        <v>0</v>
      </c>
      <c r="Z268" s="295">
        <v>0</v>
      </c>
      <c r="AA268" s="302">
        <v>2014</v>
      </c>
      <c r="AB268" s="302">
        <v>2015</v>
      </c>
      <c r="AC268" s="295">
        <v>0</v>
      </c>
      <c r="AD268" s="295">
        <v>0</v>
      </c>
      <c r="AE268" s="295">
        <v>0</v>
      </c>
      <c r="AF268" s="295">
        <v>0</v>
      </c>
      <c r="AG268" s="295">
        <v>0</v>
      </c>
      <c r="AH268" s="295" t="s">
        <v>722</v>
      </c>
      <c r="AI268" s="295" t="s">
        <v>722</v>
      </c>
    </row>
    <row r="269" spans="1:35" s="49" customFormat="1" ht="35.1" customHeight="1" outlineLevel="1" x14ac:dyDescent="0.25">
      <c r="A269" s="90" t="s">
        <v>355</v>
      </c>
      <c r="B269" s="347"/>
      <c r="C269" s="119" t="s">
        <v>583</v>
      </c>
      <c r="D269" s="552">
        <v>0</v>
      </c>
      <c r="E269" s="550">
        <v>0</v>
      </c>
      <c r="F269" s="550">
        <v>3.9188949399999995</v>
      </c>
      <c r="G269" s="552">
        <v>0</v>
      </c>
      <c r="H269" s="552">
        <v>0</v>
      </c>
      <c r="I269" s="552">
        <v>0</v>
      </c>
      <c r="J269" s="552">
        <v>0</v>
      </c>
      <c r="K269" s="552">
        <v>0</v>
      </c>
      <c r="L269" s="552">
        <v>3.9188949399999995</v>
      </c>
      <c r="M269" s="552">
        <v>0</v>
      </c>
      <c r="N269" s="552">
        <v>0</v>
      </c>
      <c r="O269" s="552">
        <v>0.14877951</v>
      </c>
      <c r="P269" s="552">
        <v>0</v>
      </c>
      <c r="Q269" s="552">
        <v>3.46987691</v>
      </c>
      <c r="R269" s="552">
        <v>0</v>
      </c>
      <c r="S269" s="549" t="s">
        <v>760</v>
      </c>
      <c r="T269" s="550">
        <f t="shared" si="6"/>
        <v>3.9188949399999995</v>
      </c>
      <c r="U269" s="116" t="str">
        <f t="shared" si="7"/>
        <v>&gt;100 %</v>
      </c>
      <c r="V269" s="355"/>
      <c r="W269" s="52"/>
      <c r="X269" s="119" t="s">
        <v>393</v>
      </c>
      <c r="Y269" s="295">
        <v>0</v>
      </c>
      <c r="Z269" s="295">
        <v>0</v>
      </c>
      <c r="AA269" s="302">
        <v>2014</v>
      </c>
      <c r="AB269" s="302">
        <v>2015</v>
      </c>
      <c r="AC269" s="295">
        <v>0</v>
      </c>
      <c r="AD269" s="295">
        <v>0</v>
      </c>
      <c r="AE269" s="295">
        <v>0</v>
      </c>
      <c r="AF269" s="295">
        <v>0.8</v>
      </c>
      <c r="AG269" s="295">
        <v>0.60299999999999998</v>
      </c>
      <c r="AH269" s="295" t="s">
        <v>722</v>
      </c>
      <c r="AI269" s="295" t="s">
        <v>722</v>
      </c>
    </row>
    <row r="270" spans="1:35" s="49" customFormat="1" ht="35.1" customHeight="1" outlineLevel="1" x14ac:dyDescent="0.25">
      <c r="A270" s="90" t="s">
        <v>355</v>
      </c>
      <c r="B270" s="347"/>
      <c r="C270" s="119" t="s">
        <v>584</v>
      </c>
      <c r="D270" s="552">
        <v>0</v>
      </c>
      <c r="E270" s="550">
        <v>0</v>
      </c>
      <c r="F270" s="550">
        <v>0</v>
      </c>
      <c r="G270" s="552">
        <v>0</v>
      </c>
      <c r="H270" s="552">
        <v>0</v>
      </c>
      <c r="I270" s="552">
        <v>0</v>
      </c>
      <c r="J270" s="552">
        <v>0</v>
      </c>
      <c r="K270" s="552">
        <v>0</v>
      </c>
      <c r="L270" s="552">
        <v>0</v>
      </c>
      <c r="M270" s="552">
        <v>0</v>
      </c>
      <c r="N270" s="552">
        <v>0</v>
      </c>
      <c r="O270" s="552">
        <v>0.66560845999999996</v>
      </c>
      <c r="P270" s="552">
        <v>0</v>
      </c>
      <c r="Q270" s="552">
        <v>1.65107665</v>
      </c>
      <c r="R270" s="552">
        <v>0</v>
      </c>
      <c r="S270" s="549" t="s">
        <v>760</v>
      </c>
      <c r="T270" s="550">
        <f t="shared" si="6"/>
        <v>0</v>
      </c>
      <c r="U270" s="116" t="str">
        <f t="shared" si="7"/>
        <v>&gt;100 %</v>
      </c>
      <c r="V270" s="355"/>
      <c r="W270" s="52"/>
      <c r="X270" s="119">
        <v>0</v>
      </c>
      <c r="Y270" s="295">
        <v>0</v>
      </c>
      <c r="Z270" s="295">
        <v>0</v>
      </c>
      <c r="AA270" s="302">
        <v>2014</v>
      </c>
      <c r="AB270" s="302">
        <v>2015</v>
      </c>
      <c r="AC270" s="295">
        <v>0</v>
      </c>
      <c r="AD270" s="295">
        <v>0</v>
      </c>
      <c r="AE270" s="295">
        <v>0</v>
      </c>
      <c r="AF270" s="295">
        <v>0.25</v>
      </c>
      <c r="AG270" s="295">
        <v>0.77</v>
      </c>
      <c r="AH270" s="295" t="s">
        <v>722</v>
      </c>
      <c r="AI270" s="295" t="s">
        <v>722</v>
      </c>
    </row>
    <row r="271" spans="1:35" s="49" customFormat="1" ht="35.1" customHeight="1" outlineLevel="1" x14ac:dyDescent="0.25">
      <c r="A271" s="90" t="s">
        <v>355</v>
      </c>
      <c r="B271" s="347"/>
      <c r="C271" s="119" t="s">
        <v>585</v>
      </c>
      <c r="D271" s="552">
        <v>0</v>
      </c>
      <c r="E271" s="550">
        <v>0</v>
      </c>
      <c r="F271" s="550">
        <v>0.28657289000000002</v>
      </c>
      <c r="G271" s="552">
        <v>0</v>
      </c>
      <c r="H271" s="552">
        <v>0</v>
      </c>
      <c r="I271" s="552">
        <v>0</v>
      </c>
      <c r="J271" s="552">
        <v>0</v>
      </c>
      <c r="K271" s="552">
        <v>0</v>
      </c>
      <c r="L271" s="552">
        <v>0.28657289000000002</v>
      </c>
      <c r="M271" s="552">
        <v>0</v>
      </c>
      <c r="N271" s="552">
        <v>0</v>
      </c>
      <c r="O271" s="552">
        <v>0.28657289000000002</v>
      </c>
      <c r="P271" s="552">
        <v>0</v>
      </c>
      <c r="Q271" s="552">
        <v>0</v>
      </c>
      <c r="R271" s="552">
        <v>0</v>
      </c>
      <c r="S271" s="549" t="s">
        <v>760</v>
      </c>
      <c r="T271" s="550">
        <f t="shared" si="6"/>
        <v>0.28657289000000002</v>
      </c>
      <c r="U271" s="116" t="str">
        <f t="shared" si="7"/>
        <v>&gt;100 %</v>
      </c>
      <c r="V271" s="355"/>
      <c r="W271" s="52"/>
      <c r="X271" s="119" t="s">
        <v>393</v>
      </c>
      <c r="Y271" s="295">
        <v>0</v>
      </c>
      <c r="Z271" s="295">
        <v>0</v>
      </c>
      <c r="AA271" s="302">
        <v>2015</v>
      </c>
      <c r="AB271" s="302">
        <v>2016</v>
      </c>
      <c r="AC271" s="295">
        <v>0</v>
      </c>
      <c r="AD271" s="295">
        <v>0</v>
      </c>
      <c r="AE271" s="295">
        <v>0</v>
      </c>
      <c r="AF271" s="295">
        <v>0</v>
      </c>
      <c r="AG271" s="295">
        <v>0</v>
      </c>
      <c r="AH271" s="295">
        <v>0</v>
      </c>
      <c r="AI271" s="295">
        <v>0</v>
      </c>
    </row>
    <row r="272" spans="1:35" s="49" customFormat="1" ht="35.1" customHeight="1" outlineLevel="1" x14ac:dyDescent="0.25">
      <c r="A272" s="90" t="s">
        <v>355</v>
      </c>
      <c r="B272" s="347"/>
      <c r="C272" s="119" t="s">
        <v>736</v>
      </c>
      <c r="D272" s="552">
        <v>0</v>
      </c>
      <c r="E272" s="550">
        <v>0</v>
      </c>
      <c r="F272" s="550">
        <v>3.9707086199999999</v>
      </c>
      <c r="G272" s="552">
        <v>0</v>
      </c>
      <c r="H272" s="552">
        <v>0</v>
      </c>
      <c r="I272" s="552">
        <v>0</v>
      </c>
      <c r="J272" s="552">
        <v>0</v>
      </c>
      <c r="K272" s="552">
        <v>0</v>
      </c>
      <c r="L272" s="552">
        <v>3.9707086199999999</v>
      </c>
      <c r="M272" s="552">
        <v>0</v>
      </c>
      <c r="N272" s="552">
        <v>0</v>
      </c>
      <c r="O272" s="552">
        <v>4.0314550499999999</v>
      </c>
      <c r="P272" s="552">
        <v>0</v>
      </c>
      <c r="Q272" s="552">
        <v>4.0314550499999999</v>
      </c>
      <c r="R272" s="552">
        <v>0</v>
      </c>
      <c r="S272" s="549" t="s">
        <v>760</v>
      </c>
      <c r="T272" s="550">
        <f t="shared" si="6"/>
        <v>3.9707086199999999</v>
      </c>
      <c r="U272" s="116" t="str">
        <f t="shared" si="7"/>
        <v>&gt;100 %</v>
      </c>
      <c r="V272" s="355"/>
      <c r="W272" s="52"/>
      <c r="X272" s="119" t="s">
        <v>393</v>
      </c>
      <c r="Y272" s="295">
        <v>0</v>
      </c>
      <c r="Z272" s="295">
        <v>0</v>
      </c>
      <c r="AA272" s="302">
        <v>2015</v>
      </c>
      <c r="AB272" s="302">
        <v>2015</v>
      </c>
      <c r="AC272" s="295">
        <v>0</v>
      </c>
      <c r="AD272" s="295">
        <v>0</v>
      </c>
      <c r="AE272" s="295">
        <v>0</v>
      </c>
      <c r="AF272" s="295">
        <v>0.65</v>
      </c>
      <c r="AG272" s="295">
        <v>2.5330000000000004</v>
      </c>
      <c r="AH272" s="295" t="s">
        <v>722</v>
      </c>
      <c r="AI272" s="295" t="s">
        <v>722</v>
      </c>
    </row>
    <row r="273" spans="1:35" s="49" customFormat="1" ht="35.1" customHeight="1" outlineLevel="1" x14ac:dyDescent="0.25">
      <c r="A273" s="90" t="s">
        <v>355</v>
      </c>
      <c r="B273" s="347"/>
      <c r="C273" s="119" t="s">
        <v>737</v>
      </c>
      <c r="D273" s="552">
        <v>0</v>
      </c>
      <c r="E273" s="550">
        <v>0</v>
      </c>
      <c r="F273" s="550">
        <v>9.02617E-3</v>
      </c>
      <c r="G273" s="552">
        <v>0</v>
      </c>
      <c r="H273" s="552">
        <v>0</v>
      </c>
      <c r="I273" s="552">
        <v>0</v>
      </c>
      <c r="J273" s="552">
        <v>0</v>
      </c>
      <c r="K273" s="552">
        <v>0</v>
      </c>
      <c r="L273" s="552">
        <v>9.02617E-3</v>
      </c>
      <c r="M273" s="552">
        <v>0</v>
      </c>
      <c r="N273" s="552">
        <v>0</v>
      </c>
      <c r="O273" s="552">
        <v>4.0857251300000001</v>
      </c>
      <c r="P273" s="552">
        <v>3.9047036799999999</v>
      </c>
      <c r="Q273" s="552">
        <v>4.0857251300000001</v>
      </c>
      <c r="R273" s="552">
        <v>4.0857251300000001</v>
      </c>
      <c r="S273" s="549" t="s">
        <v>760</v>
      </c>
      <c r="T273" s="550">
        <f t="shared" ref="T273:T336" si="8">F273-E273</f>
        <v>9.02617E-3</v>
      </c>
      <c r="U273" s="116" t="str">
        <f t="shared" ref="U273:U336" si="9">IF(E273=0,"&gt;100 %",F273/E273)</f>
        <v>&gt;100 %</v>
      </c>
      <c r="V273" s="355"/>
      <c r="W273" s="52"/>
      <c r="X273" s="119" t="s">
        <v>393</v>
      </c>
      <c r="Y273" s="295">
        <v>0</v>
      </c>
      <c r="Z273" s="295">
        <v>0</v>
      </c>
      <c r="AA273" s="302">
        <v>2015</v>
      </c>
      <c r="AB273" s="302">
        <v>2015</v>
      </c>
      <c r="AC273" s="295">
        <v>0</v>
      </c>
      <c r="AD273" s="295">
        <v>0</v>
      </c>
      <c r="AE273" s="295">
        <v>0</v>
      </c>
      <c r="AF273" s="295">
        <v>0.5</v>
      </c>
      <c r="AG273" s="295">
        <v>0.98599999999999999</v>
      </c>
      <c r="AH273" s="295" t="s">
        <v>722</v>
      </c>
      <c r="AI273" s="295" t="s">
        <v>722</v>
      </c>
    </row>
    <row r="274" spans="1:35" s="49" customFormat="1" ht="35.1" customHeight="1" outlineLevel="1" x14ac:dyDescent="0.25">
      <c r="A274" s="90" t="s">
        <v>355</v>
      </c>
      <c r="B274" s="347"/>
      <c r="C274" s="119" t="s">
        <v>738</v>
      </c>
      <c r="D274" s="552">
        <v>0</v>
      </c>
      <c r="E274" s="550">
        <v>0</v>
      </c>
      <c r="F274" s="550">
        <v>1.1213166000000001</v>
      </c>
      <c r="G274" s="552">
        <v>0</v>
      </c>
      <c r="H274" s="552">
        <v>0</v>
      </c>
      <c r="I274" s="552">
        <v>0</v>
      </c>
      <c r="J274" s="552">
        <v>0</v>
      </c>
      <c r="K274" s="552">
        <v>0</v>
      </c>
      <c r="L274" s="552">
        <v>1.1213166000000001</v>
      </c>
      <c r="M274" s="552">
        <v>0</v>
      </c>
      <c r="N274" s="552">
        <v>0</v>
      </c>
      <c r="O274" s="552">
        <v>1.3425365500000002</v>
      </c>
      <c r="P274" s="552">
        <v>3.5000000000000001E-3</v>
      </c>
      <c r="Q274" s="552">
        <v>1.3425365499999999</v>
      </c>
      <c r="R274" s="552">
        <v>1.3425365499999999</v>
      </c>
      <c r="S274" s="549" t="s">
        <v>760</v>
      </c>
      <c r="T274" s="550">
        <f t="shared" si="8"/>
        <v>1.1213166000000001</v>
      </c>
      <c r="U274" s="116" t="str">
        <f t="shared" si="9"/>
        <v>&gt;100 %</v>
      </c>
      <c r="V274" s="355"/>
      <c r="W274" s="52"/>
      <c r="X274" s="119" t="s">
        <v>393</v>
      </c>
      <c r="Y274" s="295">
        <v>0</v>
      </c>
      <c r="Z274" s="295">
        <v>0</v>
      </c>
      <c r="AA274" s="302">
        <v>2015</v>
      </c>
      <c r="AB274" s="302">
        <v>2015</v>
      </c>
      <c r="AC274" s="295">
        <v>0</v>
      </c>
      <c r="AD274" s="295">
        <v>0</v>
      </c>
      <c r="AE274" s="295">
        <v>0</v>
      </c>
      <c r="AF274" s="295">
        <v>0</v>
      </c>
      <c r="AG274" s="295">
        <v>0.155</v>
      </c>
      <c r="AH274" s="295" t="s">
        <v>722</v>
      </c>
      <c r="AI274" s="295" t="s">
        <v>722</v>
      </c>
    </row>
    <row r="275" spans="1:35" s="49" customFormat="1" ht="35.1" customHeight="1" outlineLevel="1" x14ac:dyDescent="0.25">
      <c r="A275" s="90" t="s">
        <v>355</v>
      </c>
      <c r="B275" s="347"/>
      <c r="C275" s="119" t="s">
        <v>815</v>
      </c>
      <c r="D275" s="552">
        <v>0</v>
      </c>
      <c r="E275" s="550">
        <v>0</v>
      </c>
      <c r="F275" s="550">
        <v>0</v>
      </c>
      <c r="G275" s="552">
        <v>0</v>
      </c>
      <c r="H275" s="552">
        <v>0</v>
      </c>
      <c r="I275" s="552">
        <v>0</v>
      </c>
      <c r="J275" s="552">
        <v>0</v>
      </c>
      <c r="K275" s="552">
        <v>0</v>
      </c>
      <c r="L275" s="552">
        <v>0</v>
      </c>
      <c r="M275" s="552">
        <v>0</v>
      </c>
      <c r="N275" s="552">
        <v>0</v>
      </c>
      <c r="O275" s="552">
        <v>0.14496428</v>
      </c>
      <c r="P275" s="552">
        <v>0</v>
      </c>
      <c r="Q275" s="552">
        <v>0</v>
      </c>
      <c r="R275" s="552">
        <v>0</v>
      </c>
      <c r="S275" s="549" t="s">
        <v>760</v>
      </c>
      <c r="T275" s="550">
        <f t="shared" si="8"/>
        <v>0</v>
      </c>
      <c r="U275" s="116" t="str">
        <f t="shared" si="9"/>
        <v>&gt;100 %</v>
      </c>
      <c r="V275" s="355"/>
      <c r="W275" s="52"/>
      <c r="X275" s="119">
        <v>0</v>
      </c>
      <c r="Y275" s="295">
        <v>0</v>
      </c>
      <c r="Z275" s="295">
        <v>0</v>
      </c>
      <c r="AA275" s="302">
        <v>2015</v>
      </c>
      <c r="AB275" s="302">
        <v>2016</v>
      </c>
      <c r="AC275" s="295">
        <v>0</v>
      </c>
      <c r="AD275" s="295">
        <v>0</v>
      </c>
      <c r="AE275" s="295">
        <v>0</v>
      </c>
      <c r="AF275" s="295">
        <v>0</v>
      </c>
      <c r="AG275" s="295">
        <v>0</v>
      </c>
      <c r="AH275" s="295" t="s">
        <v>722</v>
      </c>
      <c r="AI275" s="295" t="s">
        <v>722</v>
      </c>
    </row>
    <row r="276" spans="1:35" s="49" customFormat="1" ht="35.1" customHeight="1" outlineLevel="1" x14ac:dyDescent="0.25">
      <c r="A276" s="90" t="s">
        <v>355</v>
      </c>
      <c r="B276" s="347"/>
      <c r="C276" s="119" t="s">
        <v>919</v>
      </c>
      <c r="D276" s="552">
        <v>0</v>
      </c>
      <c r="E276" s="550">
        <v>0</v>
      </c>
      <c r="F276" s="550">
        <v>3.7586580000000001E-2</v>
      </c>
      <c r="G276" s="552">
        <v>0</v>
      </c>
      <c r="H276" s="552">
        <v>0</v>
      </c>
      <c r="I276" s="552">
        <v>0</v>
      </c>
      <c r="J276" s="552">
        <v>0</v>
      </c>
      <c r="K276" s="552">
        <v>0</v>
      </c>
      <c r="L276" s="552">
        <v>0</v>
      </c>
      <c r="M276" s="552">
        <v>0</v>
      </c>
      <c r="N276" s="552">
        <v>3.7586580000000001E-2</v>
      </c>
      <c r="O276" s="552">
        <v>0.51516958999999996</v>
      </c>
      <c r="P276" s="552">
        <v>0.51516958999999996</v>
      </c>
      <c r="Q276" s="552">
        <v>0.51516958999999996</v>
      </c>
      <c r="R276" s="552">
        <v>0.51516958999999996</v>
      </c>
      <c r="S276" s="549" t="s">
        <v>760</v>
      </c>
      <c r="T276" s="550">
        <f t="shared" si="8"/>
        <v>3.7586580000000001E-2</v>
      </c>
      <c r="U276" s="116" t="str">
        <f t="shared" si="9"/>
        <v>&gt;100 %</v>
      </c>
      <c r="V276" s="355"/>
      <c r="W276" s="52"/>
      <c r="X276" s="119" t="s">
        <v>393</v>
      </c>
      <c r="Y276" s="295">
        <v>0</v>
      </c>
      <c r="Z276" s="295">
        <v>0</v>
      </c>
      <c r="AA276" s="302">
        <v>2015</v>
      </c>
      <c r="AB276" s="302">
        <v>2015</v>
      </c>
      <c r="AC276" s="295">
        <v>0</v>
      </c>
      <c r="AD276" s="295">
        <v>0</v>
      </c>
      <c r="AE276" s="295">
        <v>0</v>
      </c>
      <c r="AF276" s="295">
        <v>0.25</v>
      </c>
      <c r="AG276" s="295">
        <v>0.17</v>
      </c>
      <c r="AH276" s="295" t="s">
        <v>722</v>
      </c>
      <c r="AI276" s="295" t="s">
        <v>722</v>
      </c>
    </row>
    <row r="277" spans="1:35" s="49" customFormat="1" ht="35.1" customHeight="1" outlineLevel="1" x14ac:dyDescent="0.25">
      <c r="A277" s="90" t="s">
        <v>355</v>
      </c>
      <c r="B277" s="347"/>
      <c r="C277" s="119" t="s">
        <v>920</v>
      </c>
      <c r="D277" s="552">
        <v>0</v>
      </c>
      <c r="E277" s="550">
        <v>0</v>
      </c>
      <c r="F277" s="550">
        <v>5.3762100000000002E-3</v>
      </c>
      <c r="G277" s="552">
        <v>0</v>
      </c>
      <c r="H277" s="552">
        <v>0</v>
      </c>
      <c r="I277" s="552">
        <v>0</v>
      </c>
      <c r="J277" s="552">
        <v>0</v>
      </c>
      <c r="K277" s="552">
        <v>0</v>
      </c>
      <c r="L277" s="552">
        <v>0</v>
      </c>
      <c r="M277" s="552">
        <v>0</v>
      </c>
      <c r="N277" s="552">
        <v>5.3762100000000002E-3</v>
      </c>
      <c r="O277" s="552">
        <v>4.5561100000000004E-3</v>
      </c>
      <c r="P277" s="552">
        <v>4.5561100000000004E-3</v>
      </c>
      <c r="Q277" s="552">
        <v>0</v>
      </c>
      <c r="R277" s="552">
        <v>0</v>
      </c>
      <c r="S277" s="549" t="s">
        <v>760</v>
      </c>
      <c r="T277" s="550">
        <f t="shared" si="8"/>
        <v>5.3762100000000002E-3</v>
      </c>
      <c r="U277" s="116" t="str">
        <f t="shared" si="9"/>
        <v>&gt;100 %</v>
      </c>
      <c r="V277" s="355"/>
      <c r="W277" s="52"/>
      <c r="X277" s="119" t="s">
        <v>393</v>
      </c>
      <c r="Y277" s="295">
        <v>0</v>
      </c>
      <c r="Z277" s="295">
        <v>0</v>
      </c>
      <c r="AA277" s="302">
        <v>2015</v>
      </c>
      <c r="AB277" s="302">
        <v>2016</v>
      </c>
      <c r="AC277" s="295">
        <v>0</v>
      </c>
      <c r="AD277" s="295">
        <v>0</v>
      </c>
      <c r="AE277" s="295">
        <v>0</v>
      </c>
      <c r="AF277" s="295">
        <v>0</v>
      </c>
      <c r="AG277" s="295">
        <v>0</v>
      </c>
      <c r="AH277" s="295" t="s">
        <v>722</v>
      </c>
      <c r="AI277" s="295" t="s">
        <v>722</v>
      </c>
    </row>
    <row r="278" spans="1:35" s="49" customFormat="1" ht="35.1" customHeight="1" outlineLevel="1" x14ac:dyDescent="0.25">
      <c r="A278" s="90" t="s">
        <v>355</v>
      </c>
      <c r="B278" s="347"/>
      <c r="C278" s="119" t="s">
        <v>921</v>
      </c>
      <c r="D278" s="552">
        <v>0</v>
      </c>
      <c r="E278" s="550">
        <v>0</v>
      </c>
      <c r="F278" s="550">
        <v>0</v>
      </c>
      <c r="G278" s="552">
        <v>0</v>
      </c>
      <c r="H278" s="552">
        <v>0</v>
      </c>
      <c r="I278" s="552">
        <v>0</v>
      </c>
      <c r="J278" s="552">
        <v>0</v>
      </c>
      <c r="K278" s="552">
        <v>0</v>
      </c>
      <c r="L278" s="552">
        <v>0</v>
      </c>
      <c r="M278" s="552">
        <v>0</v>
      </c>
      <c r="N278" s="552">
        <v>0</v>
      </c>
      <c r="O278" s="552">
        <v>1.3840199999999999E-2</v>
      </c>
      <c r="P278" s="552">
        <v>1.3840199999999999E-2</v>
      </c>
      <c r="Q278" s="552">
        <v>0</v>
      </c>
      <c r="R278" s="552">
        <v>0</v>
      </c>
      <c r="S278" s="549" t="s">
        <v>760</v>
      </c>
      <c r="T278" s="550">
        <f t="shared" si="8"/>
        <v>0</v>
      </c>
      <c r="U278" s="116" t="str">
        <f t="shared" si="9"/>
        <v>&gt;100 %</v>
      </c>
      <c r="V278" s="355"/>
      <c r="W278" s="52"/>
      <c r="X278" s="119">
        <v>0</v>
      </c>
      <c r="Y278" s="295">
        <v>0</v>
      </c>
      <c r="Z278" s="295">
        <v>0</v>
      </c>
      <c r="AA278" s="302">
        <v>2015</v>
      </c>
      <c r="AB278" s="302">
        <v>2016</v>
      </c>
      <c r="AC278" s="295">
        <v>0</v>
      </c>
      <c r="AD278" s="295">
        <v>0</v>
      </c>
      <c r="AE278" s="295">
        <v>0</v>
      </c>
      <c r="AF278" s="295">
        <v>0</v>
      </c>
      <c r="AG278" s="295">
        <v>0</v>
      </c>
      <c r="AH278" s="295" t="s">
        <v>722</v>
      </c>
      <c r="AI278" s="295" t="s">
        <v>722</v>
      </c>
    </row>
    <row r="279" spans="1:35" s="49" customFormat="1" ht="35.1" customHeight="1" outlineLevel="1" x14ac:dyDescent="0.25">
      <c r="A279" s="90" t="s">
        <v>353</v>
      </c>
      <c r="B279" s="347"/>
      <c r="C279" s="119" t="s">
        <v>386</v>
      </c>
      <c r="D279" s="552">
        <v>0</v>
      </c>
      <c r="E279" s="550">
        <v>0</v>
      </c>
      <c r="F279" s="550">
        <v>0</v>
      </c>
      <c r="G279" s="552">
        <v>0</v>
      </c>
      <c r="H279" s="552">
        <v>0</v>
      </c>
      <c r="I279" s="552">
        <v>0</v>
      </c>
      <c r="J279" s="552">
        <v>0</v>
      </c>
      <c r="K279" s="552">
        <v>0</v>
      </c>
      <c r="L279" s="552">
        <v>0</v>
      </c>
      <c r="M279" s="552">
        <v>0</v>
      </c>
      <c r="N279" s="552">
        <v>0</v>
      </c>
      <c r="O279" s="552">
        <v>0.63300000000000001</v>
      </c>
      <c r="P279" s="552">
        <v>0</v>
      </c>
      <c r="Q279" s="552">
        <v>0</v>
      </c>
      <c r="R279" s="552">
        <v>0</v>
      </c>
      <c r="S279" s="549" t="s">
        <v>760</v>
      </c>
      <c r="T279" s="550">
        <f t="shared" si="8"/>
        <v>0</v>
      </c>
      <c r="U279" s="116" t="str">
        <f t="shared" si="9"/>
        <v>&gt;100 %</v>
      </c>
      <c r="V279" s="355"/>
      <c r="W279" s="52"/>
      <c r="X279" s="119">
        <v>0</v>
      </c>
      <c r="Y279" s="295">
        <v>0</v>
      </c>
      <c r="Z279" s="295">
        <v>0</v>
      </c>
      <c r="AA279" s="302">
        <v>2012</v>
      </c>
      <c r="AB279" s="302">
        <v>2015</v>
      </c>
      <c r="AC279" s="295">
        <v>0</v>
      </c>
      <c r="AD279" s="295">
        <v>0</v>
      </c>
      <c r="AE279" s="295">
        <v>0</v>
      </c>
      <c r="AF279" s="295">
        <v>0</v>
      </c>
      <c r="AG279" s="295">
        <v>0</v>
      </c>
      <c r="AH279" s="295">
        <v>0</v>
      </c>
      <c r="AI279" s="295">
        <v>0</v>
      </c>
    </row>
    <row r="280" spans="1:35" s="49" customFormat="1" ht="35.1" customHeight="1" outlineLevel="1" x14ac:dyDescent="0.25">
      <c r="A280" s="90" t="s">
        <v>355</v>
      </c>
      <c r="B280" s="347"/>
      <c r="C280" s="119" t="s">
        <v>817</v>
      </c>
      <c r="D280" s="552">
        <v>0</v>
      </c>
      <c r="E280" s="550">
        <v>0</v>
      </c>
      <c r="F280" s="550">
        <v>0.17018827</v>
      </c>
      <c r="G280" s="552">
        <v>0</v>
      </c>
      <c r="H280" s="552">
        <v>0</v>
      </c>
      <c r="I280" s="552">
        <v>0</v>
      </c>
      <c r="J280" s="552">
        <v>0</v>
      </c>
      <c r="K280" s="552">
        <v>0</v>
      </c>
      <c r="L280" s="552">
        <v>0.16877227</v>
      </c>
      <c r="M280" s="552">
        <v>0</v>
      </c>
      <c r="N280" s="552">
        <v>1.4159999999999999E-3</v>
      </c>
      <c r="O280" s="552">
        <v>0.45637801999999994</v>
      </c>
      <c r="P280" s="552">
        <v>0</v>
      </c>
      <c r="Q280" s="552">
        <v>0.45637802</v>
      </c>
      <c r="R280" s="552">
        <v>0</v>
      </c>
      <c r="S280" s="549" t="s">
        <v>760</v>
      </c>
      <c r="T280" s="550">
        <f t="shared" si="8"/>
        <v>0.17018827</v>
      </c>
      <c r="U280" s="116" t="str">
        <f t="shared" si="9"/>
        <v>&gt;100 %</v>
      </c>
      <c r="V280" s="355"/>
      <c r="W280" s="52"/>
      <c r="X280" s="119" t="s">
        <v>393</v>
      </c>
      <c r="Y280" s="295">
        <v>0</v>
      </c>
      <c r="Z280" s="295">
        <v>0</v>
      </c>
      <c r="AA280" s="302">
        <v>2015</v>
      </c>
      <c r="AB280" s="302">
        <v>2015</v>
      </c>
      <c r="AC280" s="295">
        <v>0</v>
      </c>
      <c r="AD280" s="295">
        <v>0</v>
      </c>
      <c r="AE280" s="295">
        <v>0</v>
      </c>
      <c r="AF280" s="295">
        <v>6.3E-2</v>
      </c>
      <c r="AG280" s="295">
        <v>7.0000000000000001E-3</v>
      </c>
      <c r="AH280" s="295" t="s">
        <v>722</v>
      </c>
      <c r="AI280" s="295" t="s">
        <v>722</v>
      </c>
    </row>
    <row r="281" spans="1:35" s="49" customFormat="1" ht="35.1" customHeight="1" outlineLevel="1" x14ac:dyDescent="0.25">
      <c r="A281" s="90" t="s">
        <v>357</v>
      </c>
      <c r="B281" s="347"/>
      <c r="C281" s="119" t="s">
        <v>586</v>
      </c>
      <c r="D281" s="552">
        <v>0</v>
      </c>
      <c r="E281" s="550">
        <v>0</v>
      </c>
      <c r="F281" s="550">
        <v>0.22900000000000001</v>
      </c>
      <c r="G281" s="552">
        <v>0</v>
      </c>
      <c r="H281" s="552">
        <v>3.4000000000000002E-2</v>
      </c>
      <c r="I281" s="552">
        <v>0</v>
      </c>
      <c r="J281" s="552">
        <v>0.19500000000000001</v>
      </c>
      <c r="K281" s="552">
        <v>0</v>
      </c>
      <c r="L281" s="552">
        <v>0</v>
      </c>
      <c r="M281" s="552">
        <v>0</v>
      </c>
      <c r="N281" s="552">
        <v>0</v>
      </c>
      <c r="O281" s="552">
        <v>3.4000000000000002E-2</v>
      </c>
      <c r="P281" s="552">
        <v>0</v>
      </c>
      <c r="Q281" s="552">
        <v>0.35299999999999998</v>
      </c>
      <c r="R281" s="552">
        <v>0</v>
      </c>
      <c r="S281" s="549" t="s">
        <v>760</v>
      </c>
      <c r="T281" s="550">
        <f t="shared" si="8"/>
        <v>0.22900000000000001</v>
      </c>
      <c r="U281" s="116" t="str">
        <f t="shared" si="9"/>
        <v>&gt;100 %</v>
      </c>
      <c r="V281" s="355"/>
      <c r="W281" s="52"/>
      <c r="X281" s="119" t="s">
        <v>393</v>
      </c>
      <c r="Y281" s="295">
        <v>0</v>
      </c>
      <c r="Z281" s="295">
        <v>0</v>
      </c>
      <c r="AA281" s="302">
        <v>2014</v>
      </c>
      <c r="AB281" s="302">
        <v>2015</v>
      </c>
      <c r="AC281" s="295">
        <v>0</v>
      </c>
      <c r="AD281" s="295">
        <v>0</v>
      </c>
      <c r="AE281" s="295">
        <v>0</v>
      </c>
      <c r="AF281" s="295">
        <v>0</v>
      </c>
      <c r="AG281" s="295">
        <v>0.36499999999999999</v>
      </c>
      <c r="AH281" s="295" t="s">
        <v>393</v>
      </c>
      <c r="AI281" s="295" t="s">
        <v>393</v>
      </c>
    </row>
    <row r="282" spans="1:35" s="49" customFormat="1" ht="35.1" customHeight="1" outlineLevel="1" x14ac:dyDescent="0.25">
      <c r="A282" s="90" t="s">
        <v>357</v>
      </c>
      <c r="B282" s="347"/>
      <c r="C282" s="119" t="s">
        <v>587</v>
      </c>
      <c r="D282" s="552">
        <v>0</v>
      </c>
      <c r="E282" s="550">
        <v>0</v>
      </c>
      <c r="F282" s="550">
        <v>0.44500000000000001</v>
      </c>
      <c r="G282" s="552">
        <v>0</v>
      </c>
      <c r="H282" s="552">
        <v>1.8000000000000002E-2</v>
      </c>
      <c r="I282" s="552">
        <v>0</v>
      </c>
      <c r="J282" s="552">
        <v>0.42699999999999999</v>
      </c>
      <c r="K282" s="552">
        <v>0</v>
      </c>
      <c r="L282" s="552">
        <v>0</v>
      </c>
      <c r="M282" s="552">
        <v>0</v>
      </c>
      <c r="N282" s="552">
        <v>0</v>
      </c>
      <c r="O282" s="552">
        <v>1.8000000000000002E-2</v>
      </c>
      <c r="P282" s="552">
        <v>0</v>
      </c>
      <c r="Q282" s="552">
        <v>0.41499999999999998</v>
      </c>
      <c r="R282" s="552">
        <v>0</v>
      </c>
      <c r="S282" s="549" t="s">
        <v>760</v>
      </c>
      <c r="T282" s="550">
        <f t="shared" si="8"/>
        <v>0.44500000000000001</v>
      </c>
      <c r="U282" s="116" t="str">
        <f t="shared" si="9"/>
        <v>&gt;100 %</v>
      </c>
      <c r="V282" s="355"/>
      <c r="W282" s="52"/>
      <c r="X282" s="119" t="s">
        <v>393</v>
      </c>
      <c r="Y282" s="295">
        <v>0</v>
      </c>
      <c r="Z282" s="295">
        <v>0</v>
      </c>
      <c r="AA282" s="302">
        <v>2014</v>
      </c>
      <c r="AB282" s="302">
        <v>2015</v>
      </c>
      <c r="AC282" s="295">
        <v>0</v>
      </c>
      <c r="AD282" s="295">
        <v>0</v>
      </c>
      <c r="AE282" s="295">
        <v>0</v>
      </c>
      <c r="AF282" s="295">
        <v>0.4</v>
      </c>
      <c r="AG282" s="295">
        <v>0</v>
      </c>
      <c r="AH282" s="295" t="s">
        <v>393</v>
      </c>
      <c r="AI282" s="295" t="s">
        <v>393</v>
      </c>
    </row>
    <row r="283" spans="1:35" s="49" customFormat="1" ht="35.1" customHeight="1" outlineLevel="1" x14ac:dyDescent="0.25">
      <c r="A283" s="90" t="s">
        <v>357</v>
      </c>
      <c r="B283" s="347"/>
      <c r="C283" s="119" t="s">
        <v>588</v>
      </c>
      <c r="D283" s="552">
        <v>0</v>
      </c>
      <c r="E283" s="550">
        <v>0</v>
      </c>
      <c r="F283" s="550">
        <v>0.13200000000000001</v>
      </c>
      <c r="G283" s="552">
        <v>0</v>
      </c>
      <c r="H283" s="552">
        <v>1.8000000000000002E-2</v>
      </c>
      <c r="I283" s="552">
        <v>0</v>
      </c>
      <c r="J283" s="552">
        <v>0.114</v>
      </c>
      <c r="K283" s="552">
        <v>0</v>
      </c>
      <c r="L283" s="552">
        <v>0</v>
      </c>
      <c r="M283" s="552">
        <v>0</v>
      </c>
      <c r="N283" s="552">
        <v>0</v>
      </c>
      <c r="O283" s="552">
        <v>1.8000000000000002E-2</v>
      </c>
      <c r="P283" s="552">
        <v>0</v>
      </c>
      <c r="Q283" s="552">
        <v>0.44169999999999998</v>
      </c>
      <c r="R283" s="552">
        <v>0</v>
      </c>
      <c r="S283" s="549" t="s">
        <v>760</v>
      </c>
      <c r="T283" s="550">
        <f t="shared" si="8"/>
        <v>0.13200000000000001</v>
      </c>
      <c r="U283" s="116" t="str">
        <f t="shared" si="9"/>
        <v>&gt;100 %</v>
      </c>
      <c r="V283" s="355"/>
      <c r="W283" s="52"/>
      <c r="X283" s="119" t="s">
        <v>393</v>
      </c>
      <c r="Y283" s="295">
        <v>0</v>
      </c>
      <c r="Z283" s="295">
        <v>0</v>
      </c>
      <c r="AA283" s="302">
        <v>2014</v>
      </c>
      <c r="AB283" s="302">
        <v>2015</v>
      </c>
      <c r="AC283" s="295">
        <v>0</v>
      </c>
      <c r="AD283" s="295">
        <v>0</v>
      </c>
      <c r="AE283" s="295">
        <v>0</v>
      </c>
      <c r="AF283" s="295">
        <v>0.4</v>
      </c>
      <c r="AG283" s="295">
        <v>0</v>
      </c>
      <c r="AH283" s="295" t="s">
        <v>393</v>
      </c>
      <c r="AI283" s="295" t="s">
        <v>393</v>
      </c>
    </row>
    <row r="284" spans="1:35" s="49" customFormat="1" ht="35.1" customHeight="1" outlineLevel="1" x14ac:dyDescent="0.25">
      <c r="A284" s="90" t="s">
        <v>357</v>
      </c>
      <c r="B284" s="347"/>
      <c r="C284" s="119" t="s">
        <v>739</v>
      </c>
      <c r="D284" s="552">
        <v>0</v>
      </c>
      <c r="E284" s="550">
        <v>0</v>
      </c>
      <c r="F284" s="550">
        <v>0.13999999999999999</v>
      </c>
      <c r="G284" s="552">
        <v>0</v>
      </c>
      <c r="H284" s="552">
        <v>0</v>
      </c>
      <c r="I284" s="552">
        <v>0</v>
      </c>
      <c r="J284" s="552">
        <v>0.13999999999999999</v>
      </c>
      <c r="K284" s="552">
        <v>0</v>
      </c>
      <c r="L284" s="552">
        <v>0</v>
      </c>
      <c r="M284" s="552">
        <v>0</v>
      </c>
      <c r="N284" s="552">
        <v>0</v>
      </c>
      <c r="O284" s="552">
        <v>0.16799999999999998</v>
      </c>
      <c r="P284" s="552">
        <v>0</v>
      </c>
      <c r="Q284" s="552">
        <v>0.16800000000000001</v>
      </c>
      <c r="R284" s="552">
        <v>0</v>
      </c>
      <c r="S284" s="549" t="s">
        <v>760</v>
      </c>
      <c r="T284" s="550">
        <f t="shared" si="8"/>
        <v>0.13999999999999999</v>
      </c>
      <c r="U284" s="116" t="str">
        <f t="shared" si="9"/>
        <v>&gt;100 %</v>
      </c>
      <c r="V284" s="355"/>
      <c r="W284" s="52"/>
      <c r="X284" s="119" t="s">
        <v>393</v>
      </c>
      <c r="Y284" s="295">
        <v>0</v>
      </c>
      <c r="Z284" s="295">
        <v>0</v>
      </c>
      <c r="AA284" s="302">
        <v>2015</v>
      </c>
      <c r="AB284" s="302">
        <v>2015</v>
      </c>
      <c r="AC284" s="295">
        <v>0</v>
      </c>
      <c r="AD284" s="295">
        <v>0</v>
      </c>
      <c r="AE284" s="295">
        <v>0</v>
      </c>
      <c r="AF284" s="295">
        <v>0</v>
      </c>
      <c r="AG284" s="295">
        <v>0.2</v>
      </c>
      <c r="AH284" s="295" t="s">
        <v>393</v>
      </c>
      <c r="AI284" s="295" t="s">
        <v>393</v>
      </c>
    </row>
    <row r="285" spans="1:35" s="49" customFormat="1" ht="35.1" customHeight="1" outlineLevel="1" x14ac:dyDescent="0.25">
      <c r="A285" s="90" t="s">
        <v>357</v>
      </c>
      <c r="B285" s="347"/>
      <c r="C285" s="119" t="s">
        <v>816</v>
      </c>
      <c r="D285" s="552">
        <v>0</v>
      </c>
      <c r="E285" s="550">
        <v>0</v>
      </c>
      <c r="F285" s="550">
        <v>0.10199999999999999</v>
      </c>
      <c r="G285" s="552">
        <v>0</v>
      </c>
      <c r="H285" s="552">
        <v>0</v>
      </c>
      <c r="I285" s="552">
        <v>0</v>
      </c>
      <c r="J285" s="552">
        <v>0</v>
      </c>
      <c r="K285" s="552">
        <v>0</v>
      </c>
      <c r="L285" s="552">
        <v>0.10199999999999999</v>
      </c>
      <c r="M285" s="552">
        <v>0</v>
      </c>
      <c r="N285" s="552">
        <v>0</v>
      </c>
      <c r="O285" s="552">
        <v>2.7469999999999999</v>
      </c>
      <c r="P285" s="552">
        <v>0</v>
      </c>
      <c r="Q285" s="552">
        <v>2.7469999999999999</v>
      </c>
      <c r="R285" s="552">
        <v>0</v>
      </c>
      <c r="S285" s="549" t="s">
        <v>760</v>
      </c>
      <c r="T285" s="550">
        <f t="shared" si="8"/>
        <v>0.10199999999999999</v>
      </c>
      <c r="U285" s="116" t="str">
        <f t="shared" si="9"/>
        <v>&gt;100 %</v>
      </c>
      <c r="V285" s="355"/>
      <c r="W285" s="52"/>
      <c r="X285" s="119" t="s">
        <v>393</v>
      </c>
      <c r="Y285" s="295">
        <v>0</v>
      </c>
      <c r="Z285" s="295">
        <v>0</v>
      </c>
      <c r="AA285" s="302">
        <v>2015</v>
      </c>
      <c r="AB285" s="302">
        <v>2015</v>
      </c>
      <c r="AC285" s="295">
        <v>0</v>
      </c>
      <c r="AD285" s="295">
        <v>0</v>
      </c>
      <c r="AE285" s="295">
        <v>0</v>
      </c>
      <c r="AF285" s="295">
        <v>0</v>
      </c>
      <c r="AG285" s="295">
        <v>5.4550000000000001</v>
      </c>
      <c r="AH285" s="295" t="s">
        <v>393</v>
      </c>
      <c r="AI285" s="295" t="s">
        <v>393</v>
      </c>
    </row>
    <row r="286" spans="1:35" s="49" customFormat="1" ht="35.1" customHeight="1" outlineLevel="1" x14ac:dyDescent="0.25">
      <c r="A286" s="90" t="s">
        <v>357</v>
      </c>
      <c r="B286" s="347"/>
      <c r="C286" s="119" t="s">
        <v>922</v>
      </c>
      <c r="D286" s="552">
        <v>0</v>
      </c>
      <c r="E286" s="550">
        <v>0</v>
      </c>
      <c r="F286" s="550">
        <v>0.92900000000000005</v>
      </c>
      <c r="G286" s="552">
        <v>0</v>
      </c>
      <c r="H286" s="552">
        <v>0</v>
      </c>
      <c r="I286" s="552">
        <v>0</v>
      </c>
      <c r="J286" s="552">
        <v>0</v>
      </c>
      <c r="K286" s="552">
        <v>0</v>
      </c>
      <c r="L286" s="552">
        <v>0</v>
      </c>
      <c r="M286" s="552">
        <v>0</v>
      </c>
      <c r="N286" s="552">
        <v>0.92900000000000005</v>
      </c>
      <c r="O286" s="552">
        <v>3.0220000000000002</v>
      </c>
      <c r="P286" s="552">
        <v>3.0220000000000002</v>
      </c>
      <c r="Q286" s="552">
        <v>3.0230000000000001</v>
      </c>
      <c r="R286" s="552">
        <v>3.0230000000000001</v>
      </c>
      <c r="S286" s="549" t="s">
        <v>760</v>
      </c>
      <c r="T286" s="550">
        <f t="shared" si="8"/>
        <v>0.92900000000000005</v>
      </c>
      <c r="U286" s="116" t="str">
        <f t="shared" si="9"/>
        <v>&gt;100 %</v>
      </c>
      <c r="V286" s="355"/>
      <c r="W286" s="52"/>
      <c r="X286" s="119" t="s">
        <v>393</v>
      </c>
      <c r="Y286" s="295">
        <v>0</v>
      </c>
      <c r="Z286" s="295">
        <v>0</v>
      </c>
      <c r="AA286" s="302">
        <v>2015</v>
      </c>
      <c r="AB286" s="302">
        <v>2015</v>
      </c>
      <c r="AC286" s="295">
        <v>0</v>
      </c>
      <c r="AD286" s="295">
        <v>0</v>
      </c>
      <c r="AE286" s="295">
        <v>0</v>
      </c>
      <c r="AF286" s="295">
        <v>2.5000000000000001E-2</v>
      </c>
      <c r="AG286" s="295">
        <v>4.01</v>
      </c>
      <c r="AH286" s="295" t="s">
        <v>393</v>
      </c>
      <c r="AI286" s="295" t="s">
        <v>393</v>
      </c>
    </row>
    <row r="287" spans="1:35" s="49" customFormat="1" ht="35.1" customHeight="1" outlineLevel="1" x14ac:dyDescent="0.25">
      <c r="A287" s="90" t="s">
        <v>356</v>
      </c>
      <c r="B287" s="347"/>
      <c r="C287" s="119" t="s">
        <v>742</v>
      </c>
      <c r="D287" s="552">
        <v>0</v>
      </c>
      <c r="E287" s="550">
        <v>0</v>
      </c>
      <c r="F287" s="550">
        <v>0</v>
      </c>
      <c r="G287" s="552">
        <v>0</v>
      </c>
      <c r="H287" s="552">
        <v>0</v>
      </c>
      <c r="I287" s="552">
        <v>0</v>
      </c>
      <c r="J287" s="552">
        <v>0</v>
      </c>
      <c r="K287" s="552">
        <v>0</v>
      </c>
      <c r="L287" s="552">
        <v>0</v>
      </c>
      <c r="M287" s="552">
        <v>0</v>
      </c>
      <c r="N287" s="552">
        <v>0</v>
      </c>
      <c r="O287" s="552">
        <v>0</v>
      </c>
      <c r="P287" s="552">
        <v>0</v>
      </c>
      <c r="Q287" s="552">
        <v>0.46299999999999997</v>
      </c>
      <c r="R287" s="552">
        <v>0</v>
      </c>
      <c r="S287" s="549" t="s">
        <v>760</v>
      </c>
      <c r="T287" s="550">
        <f t="shared" si="8"/>
        <v>0</v>
      </c>
      <c r="U287" s="116" t="str">
        <f t="shared" si="9"/>
        <v>&gt;100 %</v>
      </c>
      <c r="V287" s="355"/>
      <c r="W287" s="52"/>
      <c r="X287" s="119">
        <v>0</v>
      </c>
      <c r="Y287" s="295">
        <v>0.1</v>
      </c>
      <c r="Z287" s="295">
        <v>0.11700000000000001</v>
      </c>
      <c r="AA287" s="302">
        <v>2014</v>
      </c>
      <c r="AB287" s="302">
        <v>2015</v>
      </c>
      <c r="AC287" s="295">
        <v>0</v>
      </c>
      <c r="AD287" s="295">
        <v>0</v>
      </c>
      <c r="AE287" s="295">
        <v>0</v>
      </c>
      <c r="AF287" s="295">
        <v>0.1</v>
      </c>
      <c r="AG287" s="295">
        <v>0.11700000000000001</v>
      </c>
      <c r="AH287" s="295" t="s">
        <v>393</v>
      </c>
      <c r="AI287" s="295" t="s">
        <v>393</v>
      </c>
    </row>
    <row r="288" spans="1:35" s="49" customFormat="1" ht="35.1" customHeight="1" outlineLevel="1" x14ac:dyDescent="0.25">
      <c r="A288" s="90" t="s">
        <v>355</v>
      </c>
      <c r="B288" s="347"/>
      <c r="C288" s="119" t="s">
        <v>747</v>
      </c>
      <c r="D288" s="552">
        <v>0</v>
      </c>
      <c r="E288" s="550">
        <v>0</v>
      </c>
      <c r="F288" s="550">
        <v>0.43638561999999997</v>
      </c>
      <c r="G288" s="552">
        <v>0</v>
      </c>
      <c r="H288" s="552">
        <v>0</v>
      </c>
      <c r="I288" s="552">
        <v>0</v>
      </c>
      <c r="J288" s="552">
        <v>0.43638561999999997</v>
      </c>
      <c r="K288" s="552">
        <v>0</v>
      </c>
      <c r="L288" s="552">
        <v>0</v>
      </c>
      <c r="M288" s="552">
        <v>0</v>
      </c>
      <c r="N288" s="552">
        <v>0</v>
      </c>
      <c r="O288" s="552">
        <v>0</v>
      </c>
      <c r="P288" s="552">
        <v>0</v>
      </c>
      <c r="Q288" s="552">
        <v>0</v>
      </c>
      <c r="R288" s="552">
        <v>0</v>
      </c>
      <c r="S288" s="549" t="s">
        <v>760</v>
      </c>
      <c r="T288" s="550">
        <f t="shared" si="8"/>
        <v>0.43638561999999997</v>
      </c>
      <c r="U288" s="116" t="str">
        <f t="shared" si="9"/>
        <v>&gt;100 %</v>
      </c>
      <c r="V288" s="355"/>
      <c r="W288" s="52"/>
      <c r="X288" s="119" t="s">
        <v>393</v>
      </c>
      <c r="Y288" s="295">
        <v>0</v>
      </c>
      <c r="Z288" s="295">
        <v>0</v>
      </c>
      <c r="AA288" s="302">
        <v>2014</v>
      </c>
      <c r="AB288" s="302">
        <v>2014</v>
      </c>
      <c r="AC288" s="295">
        <v>0</v>
      </c>
      <c r="AD288" s="295">
        <v>0</v>
      </c>
      <c r="AE288" s="295">
        <v>0</v>
      </c>
      <c r="AF288" s="295">
        <v>0</v>
      </c>
      <c r="AG288" s="295">
        <v>0</v>
      </c>
      <c r="AH288" s="295">
        <v>0</v>
      </c>
      <c r="AI288" s="295">
        <v>0</v>
      </c>
    </row>
    <row r="289" spans="1:35" s="49" customFormat="1" ht="35.1" customHeight="1" outlineLevel="1" x14ac:dyDescent="0.25">
      <c r="A289" s="90" t="s">
        <v>355</v>
      </c>
      <c r="B289" s="347"/>
      <c r="C289" s="119" t="s">
        <v>595</v>
      </c>
      <c r="D289" s="552">
        <v>0</v>
      </c>
      <c r="E289" s="550">
        <v>0</v>
      </c>
      <c r="F289" s="550">
        <v>0.11957533999999995</v>
      </c>
      <c r="G289" s="552">
        <v>0</v>
      </c>
      <c r="H289" s="552">
        <v>0</v>
      </c>
      <c r="I289" s="552">
        <v>0</v>
      </c>
      <c r="J289" s="552">
        <v>0</v>
      </c>
      <c r="K289" s="552">
        <v>0</v>
      </c>
      <c r="L289" s="552">
        <v>0.11805313999999997</v>
      </c>
      <c r="M289" s="552">
        <v>0</v>
      </c>
      <c r="N289" s="552">
        <v>1.522199999999977E-3</v>
      </c>
      <c r="O289" s="552">
        <v>0.46949535000000003</v>
      </c>
      <c r="P289" s="552">
        <v>0</v>
      </c>
      <c r="Q289" s="552">
        <v>0.46949534999999998</v>
      </c>
      <c r="R289" s="552">
        <v>0</v>
      </c>
      <c r="S289" s="549" t="s">
        <v>760</v>
      </c>
      <c r="T289" s="550">
        <f t="shared" si="8"/>
        <v>0.11957533999999995</v>
      </c>
      <c r="U289" s="116" t="str">
        <f t="shared" si="9"/>
        <v>&gt;100 %</v>
      </c>
      <c r="V289" s="355"/>
      <c r="W289" s="52"/>
      <c r="X289" s="119" t="s">
        <v>393</v>
      </c>
      <c r="Y289" s="295">
        <v>0</v>
      </c>
      <c r="Z289" s="295">
        <v>0</v>
      </c>
      <c r="AA289" s="302">
        <v>2015</v>
      </c>
      <c r="AB289" s="302">
        <v>2015</v>
      </c>
      <c r="AC289" s="295">
        <v>0</v>
      </c>
      <c r="AD289" s="295">
        <v>0</v>
      </c>
      <c r="AE289" s="295">
        <v>0</v>
      </c>
      <c r="AF289" s="295">
        <v>0.16</v>
      </c>
      <c r="AG289" s="295">
        <v>0.05</v>
      </c>
      <c r="AH289" s="295" t="s">
        <v>722</v>
      </c>
      <c r="AI289" s="295" t="s">
        <v>722</v>
      </c>
    </row>
    <row r="290" spans="1:35" s="49" customFormat="1" ht="35.1" customHeight="1" outlineLevel="1" x14ac:dyDescent="0.25">
      <c r="A290" s="90" t="s">
        <v>355</v>
      </c>
      <c r="B290" s="347"/>
      <c r="C290" s="119" t="s">
        <v>748</v>
      </c>
      <c r="D290" s="552">
        <v>0</v>
      </c>
      <c r="E290" s="550">
        <v>0</v>
      </c>
      <c r="F290" s="550">
        <v>0</v>
      </c>
      <c r="G290" s="552">
        <v>0</v>
      </c>
      <c r="H290" s="552">
        <v>0</v>
      </c>
      <c r="I290" s="552">
        <v>0</v>
      </c>
      <c r="J290" s="552">
        <v>0</v>
      </c>
      <c r="K290" s="552">
        <v>0</v>
      </c>
      <c r="L290" s="552">
        <v>0</v>
      </c>
      <c r="M290" s="552">
        <v>0</v>
      </c>
      <c r="N290" s="552">
        <v>0</v>
      </c>
      <c r="O290" s="552">
        <v>0.22205314000000004</v>
      </c>
      <c r="P290" s="552">
        <v>0</v>
      </c>
      <c r="Q290" s="552">
        <v>0.22205314000000001</v>
      </c>
      <c r="R290" s="552">
        <v>0</v>
      </c>
      <c r="S290" s="549" t="s">
        <v>760</v>
      </c>
      <c r="T290" s="550">
        <f t="shared" si="8"/>
        <v>0</v>
      </c>
      <c r="U290" s="116" t="str">
        <f t="shared" si="9"/>
        <v>&gt;100 %</v>
      </c>
      <c r="V290" s="355"/>
      <c r="W290" s="52"/>
      <c r="X290" s="119">
        <v>0</v>
      </c>
      <c r="Y290" s="295">
        <v>0</v>
      </c>
      <c r="Z290" s="295">
        <v>0</v>
      </c>
      <c r="AA290" s="302">
        <v>2015</v>
      </c>
      <c r="AB290" s="302">
        <v>2015</v>
      </c>
      <c r="AC290" s="295">
        <v>0</v>
      </c>
      <c r="AD290" s="295">
        <v>0</v>
      </c>
      <c r="AE290" s="295">
        <v>0</v>
      </c>
      <c r="AF290" s="295">
        <v>0</v>
      </c>
      <c r="AG290" s="295">
        <v>0.36599999999999999</v>
      </c>
      <c r="AH290" s="295" t="s">
        <v>722</v>
      </c>
      <c r="AI290" s="295" t="s">
        <v>722</v>
      </c>
    </row>
    <row r="291" spans="1:35" s="49" customFormat="1" ht="35.1" customHeight="1" outlineLevel="1" x14ac:dyDescent="0.25">
      <c r="A291" s="90" t="s">
        <v>355</v>
      </c>
      <c r="B291" s="347"/>
      <c r="C291" s="119" t="s">
        <v>822</v>
      </c>
      <c r="D291" s="552">
        <v>0</v>
      </c>
      <c r="E291" s="550">
        <v>0</v>
      </c>
      <c r="F291" s="550">
        <v>0</v>
      </c>
      <c r="G291" s="552">
        <v>0</v>
      </c>
      <c r="H291" s="552">
        <v>0</v>
      </c>
      <c r="I291" s="552">
        <v>0</v>
      </c>
      <c r="J291" s="552">
        <v>0</v>
      </c>
      <c r="K291" s="552">
        <v>0</v>
      </c>
      <c r="L291" s="552">
        <v>0</v>
      </c>
      <c r="M291" s="552">
        <v>0</v>
      </c>
      <c r="N291" s="552">
        <v>0</v>
      </c>
      <c r="O291" s="552">
        <v>0.28139701</v>
      </c>
      <c r="P291" s="552">
        <v>2.2700800000000003E-3</v>
      </c>
      <c r="Q291" s="552">
        <v>0.28139701</v>
      </c>
      <c r="R291" s="552">
        <v>0.28139701</v>
      </c>
      <c r="S291" s="549" t="s">
        <v>760</v>
      </c>
      <c r="T291" s="550">
        <f t="shared" si="8"/>
        <v>0</v>
      </c>
      <c r="U291" s="116" t="str">
        <f t="shared" si="9"/>
        <v>&gt;100 %</v>
      </c>
      <c r="V291" s="355"/>
      <c r="W291" s="52"/>
      <c r="X291" s="119">
        <v>0</v>
      </c>
      <c r="Y291" s="295">
        <v>0</v>
      </c>
      <c r="Z291" s="295">
        <v>0</v>
      </c>
      <c r="AA291" s="302">
        <v>2015</v>
      </c>
      <c r="AB291" s="302">
        <v>2015</v>
      </c>
      <c r="AC291" s="295">
        <v>0</v>
      </c>
      <c r="AD291" s="295">
        <v>0</v>
      </c>
      <c r="AE291" s="295">
        <v>0</v>
      </c>
      <c r="AF291" s="295">
        <v>0</v>
      </c>
      <c r="AG291" s="295">
        <v>0.18</v>
      </c>
      <c r="AH291" s="295" t="s">
        <v>722</v>
      </c>
      <c r="AI291" s="295" t="s">
        <v>722</v>
      </c>
    </row>
    <row r="292" spans="1:35" s="49" customFormat="1" ht="35.1" customHeight="1" outlineLevel="1" x14ac:dyDescent="0.25">
      <c r="A292" s="90" t="s">
        <v>355</v>
      </c>
      <c r="B292" s="347"/>
      <c r="C292" s="119" t="s">
        <v>823</v>
      </c>
      <c r="D292" s="552">
        <v>0</v>
      </c>
      <c r="E292" s="550">
        <v>0</v>
      </c>
      <c r="F292" s="550">
        <v>0</v>
      </c>
      <c r="G292" s="552">
        <v>0</v>
      </c>
      <c r="H292" s="552">
        <v>0</v>
      </c>
      <c r="I292" s="552">
        <v>0</v>
      </c>
      <c r="J292" s="552">
        <v>0</v>
      </c>
      <c r="K292" s="552">
        <v>0</v>
      </c>
      <c r="L292" s="552">
        <v>0</v>
      </c>
      <c r="M292" s="552">
        <v>0</v>
      </c>
      <c r="N292" s="552">
        <v>0</v>
      </c>
      <c r="O292" s="552">
        <v>2.6858699999999999E-2</v>
      </c>
      <c r="P292" s="552">
        <v>0</v>
      </c>
      <c r="Q292" s="552">
        <v>0</v>
      </c>
      <c r="R292" s="552">
        <v>0</v>
      </c>
      <c r="S292" s="549" t="s">
        <v>760</v>
      </c>
      <c r="T292" s="550">
        <f t="shared" si="8"/>
        <v>0</v>
      </c>
      <c r="U292" s="116" t="str">
        <f t="shared" si="9"/>
        <v>&gt;100 %</v>
      </c>
      <c r="V292" s="355"/>
      <c r="W292" s="52"/>
      <c r="X292" s="119">
        <v>0</v>
      </c>
      <c r="Y292" s="295">
        <v>0</v>
      </c>
      <c r="Z292" s="295">
        <v>0</v>
      </c>
      <c r="AA292" s="302">
        <v>2015</v>
      </c>
      <c r="AB292" s="302">
        <v>2016</v>
      </c>
      <c r="AC292" s="295">
        <v>0</v>
      </c>
      <c r="AD292" s="295">
        <v>0</v>
      </c>
      <c r="AE292" s="295">
        <v>0</v>
      </c>
      <c r="AF292" s="295">
        <v>0</v>
      </c>
      <c r="AG292" s="295">
        <v>0</v>
      </c>
      <c r="AH292" s="295" t="s">
        <v>722</v>
      </c>
      <c r="AI292" s="295" t="s">
        <v>722</v>
      </c>
    </row>
    <row r="293" spans="1:35" s="49" customFormat="1" ht="35.1" customHeight="1" outlineLevel="1" x14ac:dyDescent="0.25">
      <c r="A293" s="90" t="s">
        <v>357</v>
      </c>
      <c r="B293" s="347"/>
      <c r="C293" s="119" t="s">
        <v>593</v>
      </c>
      <c r="D293" s="552">
        <v>0</v>
      </c>
      <c r="E293" s="550">
        <v>0</v>
      </c>
      <c r="F293" s="550">
        <v>1.2E-2</v>
      </c>
      <c r="G293" s="552">
        <v>0</v>
      </c>
      <c r="H293" s="552">
        <v>8.0000000000000002E-3</v>
      </c>
      <c r="I293" s="552">
        <v>0</v>
      </c>
      <c r="J293" s="552">
        <v>4.0000000000000001E-3</v>
      </c>
      <c r="K293" s="552">
        <v>0</v>
      </c>
      <c r="L293" s="552">
        <v>0</v>
      </c>
      <c r="M293" s="552">
        <v>0</v>
      </c>
      <c r="N293" s="552">
        <v>0</v>
      </c>
      <c r="O293" s="552">
        <v>6.0000000000000001E-3</v>
      </c>
      <c r="P293" s="552">
        <v>0</v>
      </c>
      <c r="Q293" s="552">
        <v>1.0999999999999999E-2</v>
      </c>
      <c r="R293" s="552">
        <v>0</v>
      </c>
      <c r="S293" s="549" t="s">
        <v>760</v>
      </c>
      <c r="T293" s="550">
        <f t="shared" si="8"/>
        <v>1.2E-2</v>
      </c>
      <c r="U293" s="116" t="str">
        <f t="shared" si="9"/>
        <v>&gt;100 %</v>
      </c>
      <c r="V293" s="355"/>
      <c r="W293" s="52"/>
      <c r="X293" s="119" t="s">
        <v>393</v>
      </c>
      <c r="Y293" s="295">
        <v>0</v>
      </c>
      <c r="Z293" s="295">
        <v>0</v>
      </c>
      <c r="AA293" s="302">
        <v>2014</v>
      </c>
      <c r="AB293" s="302">
        <v>2015</v>
      </c>
      <c r="AC293" s="295">
        <v>0</v>
      </c>
      <c r="AD293" s="295">
        <v>0</v>
      </c>
      <c r="AE293" s="295">
        <v>0</v>
      </c>
      <c r="AF293" s="295">
        <v>0</v>
      </c>
      <c r="AG293" s="295">
        <v>0.17</v>
      </c>
      <c r="AH293" s="295" t="s">
        <v>393</v>
      </c>
      <c r="AI293" s="295" t="s">
        <v>393</v>
      </c>
    </row>
    <row r="294" spans="1:35" s="49" customFormat="1" ht="35.1" customHeight="1" outlineLevel="1" x14ac:dyDescent="0.25">
      <c r="A294" s="90" t="s">
        <v>355</v>
      </c>
      <c r="B294" s="347"/>
      <c r="C294" s="119" t="s">
        <v>405</v>
      </c>
      <c r="D294" s="552">
        <v>0</v>
      </c>
      <c r="E294" s="550">
        <v>0</v>
      </c>
      <c r="F294" s="550">
        <v>7.9509969999999999E-2</v>
      </c>
      <c r="G294" s="552">
        <v>0</v>
      </c>
      <c r="H294" s="552">
        <v>7.9509969999999999E-2</v>
      </c>
      <c r="I294" s="552">
        <v>0</v>
      </c>
      <c r="J294" s="552">
        <v>0</v>
      </c>
      <c r="K294" s="552">
        <v>0</v>
      </c>
      <c r="L294" s="552">
        <v>0</v>
      </c>
      <c r="M294" s="552">
        <v>0</v>
      </c>
      <c r="N294" s="552">
        <v>0</v>
      </c>
      <c r="O294" s="552">
        <v>0</v>
      </c>
      <c r="P294" s="552">
        <v>0</v>
      </c>
      <c r="Q294" s="552">
        <v>0</v>
      </c>
      <c r="R294" s="552">
        <v>0</v>
      </c>
      <c r="S294" s="549" t="s">
        <v>760</v>
      </c>
      <c r="T294" s="550">
        <f t="shared" si="8"/>
        <v>7.9509969999999999E-2</v>
      </c>
      <c r="U294" s="116" t="str">
        <f t="shared" si="9"/>
        <v>&gt;100 %</v>
      </c>
      <c r="V294" s="355"/>
      <c r="W294" s="52"/>
      <c r="X294" s="119" t="s">
        <v>393</v>
      </c>
      <c r="Y294" s="295">
        <v>0</v>
      </c>
      <c r="Z294" s="295">
        <v>0</v>
      </c>
      <c r="AA294" s="302">
        <v>2013</v>
      </c>
      <c r="AB294" s="302">
        <v>2014</v>
      </c>
      <c r="AC294" s="295">
        <v>0</v>
      </c>
      <c r="AD294" s="295">
        <v>0</v>
      </c>
      <c r="AE294" s="295">
        <v>0</v>
      </c>
      <c r="AF294" s="295">
        <v>0</v>
      </c>
      <c r="AG294" s="295">
        <v>0</v>
      </c>
      <c r="AH294" s="295">
        <v>0</v>
      </c>
      <c r="AI294" s="295">
        <v>0</v>
      </c>
    </row>
    <row r="295" spans="1:35" s="49" customFormat="1" ht="35.1" customHeight="1" outlineLevel="1" x14ac:dyDescent="0.25">
      <c r="A295" s="90" t="s">
        <v>355</v>
      </c>
      <c r="B295" s="347"/>
      <c r="C295" s="119" t="s">
        <v>824</v>
      </c>
      <c r="D295" s="552">
        <v>0</v>
      </c>
      <c r="E295" s="550">
        <v>0</v>
      </c>
      <c r="F295" s="550">
        <v>0</v>
      </c>
      <c r="G295" s="552">
        <v>0</v>
      </c>
      <c r="H295" s="552">
        <v>0</v>
      </c>
      <c r="I295" s="552">
        <v>0</v>
      </c>
      <c r="J295" s="552">
        <v>0</v>
      </c>
      <c r="K295" s="552">
        <v>0</v>
      </c>
      <c r="L295" s="552">
        <v>0</v>
      </c>
      <c r="M295" s="552">
        <v>0</v>
      </c>
      <c r="N295" s="552">
        <v>0</v>
      </c>
      <c r="O295" s="552">
        <v>6.3412399999999994E-2</v>
      </c>
      <c r="P295" s="552">
        <v>0</v>
      </c>
      <c r="Q295" s="552">
        <v>0</v>
      </c>
      <c r="R295" s="552">
        <v>0</v>
      </c>
      <c r="S295" s="549" t="s">
        <v>760</v>
      </c>
      <c r="T295" s="550">
        <f t="shared" si="8"/>
        <v>0</v>
      </c>
      <c r="U295" s="116" t="str">
        <f t="shared" si="9"/>
        <v>&gt;100 %</v>
      </c>
      <c r="V295" s="355"/>
      <c r="W295" s="52"/>
      <c r="X295" s="119">
        <v>0</v>
      </c>
      <c r="Y295" s="295">
        <v>0</v>
      </c>
      <c r="Z295" s="295">
        <v>0</v>
      </c>
      <c r="AA295" s="302">
        <v>2015</v>
      </c>
      <c r="AB295" s="302">
        <v>2016</v>
      </c>
      <c r="AC295" s="295">
        <v>0</v>
      </c>
      <c r="AD295" s="295">
        <v>0</v>
      </c>
      <c r="AE295" s="295">
        <v>0</v>
      </c>
      <c r="AF295" s="295">
        <v>0</v>
      </c>
      <c r="AG295" s="295">
        <v>0</v>
      </c>
      <c r="AH295" s="295">
        <v>0</v>
      </c>
      <c r="AI295" s="295">
        <v>0</v>
      </c>
    </row>
    <row r="296" spans="1:35" s="49" customFormat="1" ht="35.1" customHeight="1" outlineLevel="1" x14ac:dyDescent="0.25">
      <c r="A296" s="90" t="s">
        <v>355</v>
      </c>
      <c r="B296" s="347"/>
      <c r="C296" s="119" t="s">
        <v>750</v>
      </c>
      <c r="D296" s="552">
        <v>0</v>
      </c>
      <c r="E296" s="550">
        <v>0</v>
      </c>
      <c r="F296" s="550">
        <v>0.51198666000000004</v>
      </c>
      <c r="G296" s="552">
        <v>0</v>
      </c>
      <c r="H296" s="552">
        <v>0.51198666000000004</v>
      </c>
      <c r="I296" s="552">
        <v>0</v>
      </c>
      <c r="J296" s="552">
        <v>0</v>
      </c>
      <c r="K296" s="552">
        <v>0</v>
      </c>
      <c r="L296" s="552">
        <v>0</v>
      </c>
      <c r="M296" s="552">
        <v>0</v>
      </c>
      <c r="N296" s="552">
        <v>0</v>
      </c>
      <c r="O296" s="552">
        <v>0</v>
      </c>
      <c r="P296" s="552">
        <v>0</v>
      </c>
      <c r="Q296" s="552">
        <v>0</v>
      </c>
      <c r="R296" s="552">
        <v>0</v>
      </c>
      <c r="S296" s="549" t="s">
        <v>760</v>
      </c>
      <c r="T296" s="550">
        <f t="shared" si="8"/>
        <v>0.51198666000000004</v>
      </c>
      <c r="U296" s="116" t="str">
        <f t="shared" si="9"/>
        <v>&gt;100 %</v>
      </c>
      <c r="V296" s="355"/>
      <c r="W296" s="52"/>
      <c r="X296" s="119" t="s">
        <v>393</v>
      </c>
      <c r="Y296" s="295">
        <v>0</v>
      </c>
      <c r="Z296" s="295">
        <v>0</v>
      </c>
      <c r="AA296" s="302">
        <v>2014</v>
      </c>
      <c r="AB296" s="302">
        <v>2014</v>
      </c>
      <c r="AC296" s="295">
        <v>0</v>
      </c>
      <c r="AD296" s="295">
        <v>0</v>
      </c>
      <c r="AE296" s="295">
        <v>0</v>
      </c>
      <c r="AF296" s="295">
        <v>0</v>
      </c>
      <c r="AG296" s="295">
        <v>0</v>
      </c>
      <c r="AH296" s="295">
        <v>0</v>
      </c>
      <c r="AI296" s="295">
        <v>0</v>
      </c>
    </row>
    <row r="297" spans="1:35" s="49" customFormat="1" ht="35.1" customHeight="1" outlineLevel="1" x14ac:dyDescent="0.25">
      <c r="A297" s="90" t="s">
        <v>355</v>
      </c>
      <c r="B297" s="347"/>
      <c r="C297" s="119" t="s">
        <v>751</v>
      </c>
      <c r="D297" s="552">
        <v>0</v>
      </c>
      <c r="E297" s="550">
        <v>0</v>
      </c>
      <c r="F297" s="550">
        <v>1.6217919299999999</v>
      </c>
      <c r="G297" s="552">
        <v>0</v>
      </c>
      <c r="H297" s="552">
        <v>1.6217919299999999</v>
      </c>
      <c r="I297" s="552">
        <v>0</v>
      </c>
      <c r="J297" s="552">
        <v>0</v>
      </c>
      <c r="K297" s="552">
        <v>0</v>
      </c>
      <c r="L297" s="552">
        <v>0</v>
      </c>
      <c r="M297" s="552">
        <v>0</v>
      </c>
      <c r="N297" s="552">
        <v>0</v>
      </c>
      <c r="O297" s="552">
        <v>0</v>
      </c>
      <c r="P297" s="552">
        <v>0</v>
      </c>
      <c r="Q297" s="552">
        <v>0</v>
      </c>
      <c r="R297" s="552">
        <v>0</v>
      </c>
      <c r="S297" s="549" t="s">
        <v>760</v>
      </c>
      <c r="T297" s="550">
        <f t="shared" si="8"/>
        <v>1.6217919299999999</v>
      </c>
      <c r="U297" s="116" t="str">
        <f t="shared" si="9"/>
        <v>&gt;100 %</v>
      </c>
      <c r="V297" s="355"/>
      <c r="W297" s="52"/>
      <c r="X297" s="119" t="s">
        <v>393</v>
      </c>
      <c r="Y297" s="295">
        <v>0</v>
      </c>
      <c r="Z297" s="295">
        <v>0</v>
      </c>
      <c r="AA297" s="302">
        <v>2014</v>
      </c>
      <c r="AB297" s="302">
        <v>2014</v>
      </c>
      <c r="AC297" s="295">
        <v>0</v>
      </c>
      <c r="AD297" s="295">
        <v>0</v>
      </c>
      <c r="AE297" s="295">
        <v>0</v>
      </c>
      <c r="AF297" s="295">
        <v>0</v>
      </c>
      <c r="AG297" s="295">
        <v>0</v>
      </c>
      <c r="AH297" s="295">
        <v>0</v>
      </c>
      <c r="AI297" s="295">
        <v>0</v>
      </c>
    </row>
    <row r="298" spans="1:35" s="49" customFormat="1" ht="35.1" customHeight="1" outlineLevel="1" x14ac:dyDescent="0.25">
      <c r="A298" s="90" t="s">
        <v>355</v>
      </c>
      <c r="B298" s="347"/>
      <c r="C298" s="119" t="s">
        <v>752</v>
      </c>
      <c r="D298" s="552">
        <v>0</v>
      </c>
      <c r="E298" s="550">
        <v>0</v>
      </c>
      <c r="F298" s="550">
        <v>6.3920919999999992E-2</v>
      </c>
      <c r="G298" s="552">
        <v>0</v>
      </c>
      <c r="H298" s="552">
        <v>0</v>
      </c>
      <c r="I298" s="552">
        <v>0</v>
      </c>
      <c r="J298" s="552">
        <v>0</v>
      </c>
      <c r="K298" s="552">
        <v>0</v>
      </c>
      <c r="L298" s="552">
        <v>6.3920919999999992E-2</v>
      </c>
      <c r="M298" s="552">
        <v>0</v>
      </c>
      <c r="N298" s="552">
        <v>0</v>
      </c>
      <c r="O298" s="552">
        <v>0</v>
      </c>
      <c r="P298" s="552">
        <v>0</v>
      </c>
      <c r="Q298" s="552">
        <v>0</v>
      </c>
      <c r="R298" s="552">
        <v>0</v>
      </c>
      <c r="S298" s="549" t="s">
        <v>760</v>
      </c>
      <c r="T298" s="550">
        <f t="shared" si="8"/>
        <v>6.3920919999999992E-2</v>
      </c>
      <c r="U298" s="116" t="str">
        <f t="shared" si="9"/>
        <v>&gt;100 %</v>
      </c>
      <c r="V298" s="355"/>
      <c r="W298" s="52"/>
      <c r="X298" s="119" t="s">
        <v>393</v>
      </c>
      <c r="Y298" s="295">
        <v>0</v>
      </c>
      <c r="Z298" s="295">
        <v>0</v>
      </c>
      <c r="AA298" s="302">
        <v>2014</v>
      </c>
      <c r="AB298" s="302">
        <v>2014</v>
      </c>
      <c r="AC298" s="295">
        <v>0</v>
      </c>
      <c r="AD298" s="295">
        <v>0</v>
      </c>
      <c r="AE298" s="295">
        <v>0</v>
      </c>
      <c r="AF298" s="295">
        <v>0</v>
      </c>
      <c r="AG298" s="295">
        <v>0</v>
      </c>
      <c r="AH298" s="295">
        <v>0</v>
      </c>
      <c r="AI298" s="295">
        <v>0</v>
      </c>
    </row>
    <row r="299" spans="1:35" s="49" customFormat="1" ht="35.1" customHeight="1" outlineLevel="1" x14ac:dyDescent="0.25">
      <c r="A299" s="90" t="s">
        <v>355</v>
      </c>
      <c r="B299" s="347"/>
      <c r="C299" s="119" t="s">
        <v>753</v>
      </c>
      <c r="D299" s="552">
        <v>0</v>
      </c>
      <c r="E299" s="550">
        <v>0</v>
      </c>
      <c r="F299" s="550">
        <v>0.16883114999999999</v>
      </c>
      <c r="G299" s="552">
        <v>0</v>
      </c>
      <c r="H299" s="552">
        <v>0</v>
      </c>
      <c r="I299" s="552">
        <v>0</v>
      </c>
      <c r="J299" s="552">
        <v>0</v>
      </c>
      <c r="K299" s="552">
        <v>0</v>
      </c>
      <c r="L299" s="552">
        <v>0.16883114999999999</v>
      </c>
      <c r="M299" s="552">
        <v>0</v>
      </c>
      <c r="N299" s="552">
        <v>0</v>
      </c>
      <c r="O299" s="552">
        <v>0</v>
      </c>
      <c r="P299" s="552">
        <v>0</v>
      </c>
      <c r="Q299" s="552">
        <v>0</v>
      </c>
      <c r="R299" s="552">
        <v>0</v>
      </c>
      <c r="S299" s="549" t="s">
        <v>760</v>
      </c>
      <c r="T299" s="550">
        <f t="shared" si="8"/>
        <v>0.16883114999999999</v>
      </c>
      <c r="U299" s="116" t="str">
        <f t="shared" si="9"/>
        <v>&gt;100 %</v>
      </c>
      <c r="V299" s="355"/>
      <c r="W299" s="52"/>
      <c r="X299" s="119" t="s">
        <v>393</v>
      </c>
      <c r="Y299" s="295">
        <v>0</v>
      </c>
      <c r="Z299" s="295">
        <v>0</v>
      </c>
      <c r="AA299" s="302">
        <v>2014</v>
      </c>
      <c r="AB299" s="302">
        <v>2014</v>
      </c>
      <c r="AC299" s="295">
        <v>0</v>
      </c>
      <c r="AD299" s="295">
        <v>0</v>
      </c>
      <c r="AE299" s="295">
        <v>0</v>
      </c>
      <c r="AF299" s="295">
        <v>0</v>
      </c>
      <c r="AG299" s="295">
        <v>0</v>
      </c>
      <c r="AH299" s="295">
        <v>0</v>
      </c>
      <c r="AI299" s="295">
        <v>0</v>
      </c>
    </row>
    <row r="300" spans="1:35" s="49" customFormat="1" ht="35.1" customHeight="1" outlineLevel="1" x14ac:dyDescent="0.25">
      <c r="A300" s="90" t="s">
        <v>355</v>
      </c>
      <c r="B300" s="347"/>
      <c r="C300" s="119" t="s">
        <v>571</v>
      </c>
      <c r="D300" s="552">
        <v>0</v>
      </c>
      <c r="E300" s="550">
        <v>0</v>
      </c>
      <c r="F300" s="550">
        <v>6.3184980000000002E-2</v>
      </c>
      <c r="G300" s="552">
        <v>0</v>
      </c>
      <c r="H300" s="552">
        <v>6.3184980000000002E-2</v>
      </c>
      <c r="I300" s="552">
        <v>0</v>
      </c>
      <c r="J300" s="552">
        <v>0</v>
      </c>
      <c r="K300" s="552">
        <v>0</v>
      </c>
      <c r="L300" s="552">
        <v>0</v>
      </c>
      <c r="M300" s="552">
        <v>0</v>
      </c>
      <c r="N300" s="552">
        <v>0</v>
      </c>
      <c r="O300" s="552">
        <v>0.24806982999999999</v>
      </c>
      <c r="P300" s="552">
        <v>0</v>
      </c>
      <c r="Q300" s="552">
        <v>0.33254620000000001</v>
      </c>
      <c r="R300" s="552">
        <v>0</v>
      </c>
      <c r="S300" s="549" t="s">
        <v>760</v>
      </c>
      <c r="T300" s="550">
        <f t="shared" si="8"/>
        <v>6.3184980000000002E-2</v>
      </c>
      <c r="U300" s="116" t="str">
        <f t="shared" si="9"/>
        <v>&gt;100 %</v>
      </c>
      <c r="V300" s="355"/>
      <c r="W300" s="52"/>
      <c r="X300" s="119" t="s">
        <v>393</v>
      </c>
      <c r="Y300" s="295">
        <v>0</v>
      </c>
      <c r="Z300" s="295">
        <v>0</v>
      </c>
      <c r="AA300" s="302">
        <v>2014</v>
      </c>
      <c r="AB300" s="302">
        <v>2015</v>
      </c>
      <c r="AC300" s="295">
        <v>0</v>
      </c>
      <c r="AD300" s="295">
        <v>0</v>
      </c>
      <c r="AE300" s="295">
        <v>0</v>
      </c>
      <c r="AF300" s="295">
        <v>0.16</v>
      </c>
      <c r="AG300" s="295">
        <v>0.06</v>
      </c>
      <c r="AH300" s="295" t="s">
        <v>722</v>
      </c>
      <c r="AI300" s="295" t="s">
        <v>722</v>
      </c>
    </row>
    <row r="301" spans="1:35" s="49" customFormat="1" ht="35.1" customHeight="1" outlineLevel="1" x14ac:dyDescent="0.25">
      <c r="A301" s="90" t="s">
        <v>355</v>
      </c>
      <c r="B301" s="347"/>
      <c r="C301" s="119" t="s">
        <v>580</v>
      </c>
      <c r="D301" s="552">
        <v>0</v>
      </c>
      <c r="E301" s="550">
        <v>0</v>
      </c>
      <c r="F301" s="550">
        <v>0</v>
      </c>
      <c r="G301" s="552">
        <v>0</v>
      </c>
      <c r="H301" s="552">
        <v>0</v>
      </c>
      <c r="I301" s="552">
        <v>0</v>
      </c>
      <c r="J301" s="552">
        <v>0</v>
      </c>
      <c r="K301" s="552">
        <v>0</v>
      </c>
      <c r="L301" s="552">
        <v>0</v>
      </c>
      <c r="M301" s="552">
        <v>0</v>
      </c>
      <c r="N301" s="552">
        <v>0</v>
      </c>
      <c r="O301" s="552">
        <v>0.10075286</v>
      </c>
      <c r="P301" s="552">
        <v>0</v>
      </c>
      <c r="Q301" s="552">
        <v>0</v>
      </c>
      <c r="R301" s="552">
        <v>0</v>
      </c>
      <c r="S301" s="549" t="s">
        <v>760</v>
      </c>
      <c r="T301" s="550">
        <f t="shared" si="8"/>
        <v>0</v>
      </c>
      <c r="U301" s="116" t="str">
        <f t="shared" si="9"/>
        <v>&gt;100 %</v>
      </c>
      <c r="V301" s="355"/>
      <c r="W301" s="52"/>
      <c r="X301" s="119">
        <v>0</v>
      </c>
      <c r="Y301" s="295">
        <v>0</v>
      </c>
      <c r="Z301" s="295">
        <v>0</v>
      </c>
      <c r="AA301" s="302">
        <v>2014</v>
      </c>
      <c r="AB301" s="302">
        <v>2016</v>
      </c>
      <c r="AC301" s="295">
        <v>0</v>
      </c>
      <c r="AD301" s="295">
        <v>0</v>
      </c>
      <c r="AE301" s="295">
        <v>0</v>
      </c>
      <c r="AF301" s="295">
        <v>0</v>
      </c>
      <c r="AG301" s="295">
        <v>0</v>
      </c>
      <c r="AH301" s="295">
        <v>0</v>
      </c>
      <c r="AI301" s="295">
        <v>0</v>
      </c>
    </row>
    <row r="302" spans="1:35" s="49" customFormat="1" ht="35.1" customHeight="1" outlineLevel="1" x14ac:dyDescent="0.25">
      <c r="A302" s="90" t="s">
        <v>355</v>
      </c>
      <c r="B302" s="347"/>
      <c r="C302" s="119" t="s">
        <v>755</v>
      </c>
      <c r="D302" s="552">
        <v>0</v>
      </c>
      <c r="E302" s="550">
        <v>0</v>
      </c>
      <c r="F302" s="550">
        <v>2.7136400000000001E-2</v>
      </c>
      <c r="G302" s="552">
        <v>0</v>
      </c>
      <c r="H302" s="552">
        <v>0</v>
      </c>
      <c r="I302" s="552">
        <v>0</v>
      </c>
      <c r="J302" s="552">
        <v>2.7136400000000001E-2</v>
      </c>
      <c r="K302" s="552">
        <v>0</v>
      </c>
      <c r="L302" s="552">
        <v>0</v>
      </c>
      <c r="M302" s="552">
        <v>0</v>
      </c>
      <c r="N302" s="552">
        <v>0</v>
      </c>
      <c r="O302" s="552">
        <v>0.3968373</v>
      </c>
      <c r="P302" s="552">
        <v>0</v>
      </c>
      <c r="Q302" s="552">
        <v>0.3968373</v>
      </c>
      <c r="R302" s="552">
        <v>0</v>
      </c>
      <c r="S302" s="549" t="s">
        <v>760</v>
      </c>
      <c r="T302" s="550">
        <f t="shared" si="8"/>
        <v>2.7136400000000001E-2</v>
      </c>
      <c r="U302" s="116" t="str">
        <f t="shared" si="9"/>
        <v>&gt;100 %</v>
      </c>
      <c r="V302" s="355"/>
      <c r="W302" s="52"/>
      <c r="X302" s="119" t="s">
        <v>393</v>
      </c>
      <c r="Y302" s="295">
        <v>0</v>
      </c>
      <c r="Z302" s="295">
        <v>0</v>
      </c>
      <c r="AA302" s="302">
        <v>2015</v>
      </c>
      <c r="AB302" s="302">
        <v>2015</v>
      </c>
      <c r="AC302" s="295">
        <v>0</v>
      </c>
      <c r="AD302" s="295">
        <v>0</v>
      </c>
      <c r="AE302" s="295">
        <v>0</v>
      </c>
      <c r="AF302" s="295">
        <v>0.16</v>
      </c>
      <c r="AG302" s="295">
        <v>0</v>
      </c>
      <c r="AH302" s="295" t="s">
        <v>722</v>
      </c>
      <c r="AI302" s="295" t="s">
        <v>722</v>
      </c>
    </row>
    <row r="303" spans="1:35" s="49" customFormat="1" ht="35.1" customHeight="1" outlineLevel="1" x14ac:dyDescent="0.25">
      <c r="A303" s="90" t="s">
        <v>355</v>
      </c>
      <c r="B303" s="347"/>
      <c r="C303" s="119" t="s">
        <v>757</v>
      </c>
      <c r="D303" s="552">
        <v>0</v>
      </c>
      <c r="E303" s="550">
        <v>0</v>
      </c>
      <c r="F303" s="550">
        <v>0</v>
      </c>
      <c r="G303" s="552">
        <v>0</v>
      </c>
      <c r="H303" s="552">
        <v>0</v>
      </c>
      <c r="I303" s="552">
        <v>0</v>
      </c>
      <c r="J303" s="552">
        <v>0</v>
      </c>
      <c r="K303" s="552">
        <v>0</v>
      </c>
      <c r="L303" s="552">
        <v>0</v>
      </c>
      <c r="M303" s="552">
        <v>0</v>
      </c>
      <c r="N303" s="552">
        <v>0</v>
      </c>
      <c r="O303" s="552">
        <v>4.7601709999999998E-2</v>
      </c>
      <c r="P303" s="552">
        <v>0</v>
      </c>
      <c r="Q303" s="552">
        <v>0</v>
      </c>
      <c r="R303" s="552">
        <v>0</v>
      </c>
      <c r="S303" s="549" t="s">
        <v>760</v>
      </c>
      <c r="T303" s="550">
        <f t="shared" si="8"/>
        <v>0</v>
      </c>
      <c r="U303" s="116" t="str">
        <f t="shared" si="9"/>
        <v>&gt;100 %</v>
      </c>
      <c r="V303" s="355"/>
      <c r="W303" s="52"/>
      <c r="X303" s="119">
        <v>0</v>
      </c>
      <c r="Y303" s="295">
        <v>0</v>
      </c>
      <c r="Z303" s="295">
        <v>0</v>
      </c>
      <c r="AA303" s="302">
        <v>2015</v>
      </c>
      <c r="AB303" s="302">
        <v>2016</v>
      </c>
      <c r="AC303" s="295">
        <v>0</v>
      </c>
      <c r="AD303" s="295">
        <v>0</v>
      </c>
      <c r="AE303" s="295">
        <v>0</v>
      </c>
      <c r="AF303" s="295">
        <v>0</v>
      </c>
      <c r="AG303" s="295">
        <v>0</v>
      </c>
      <c r="AH303" s="295" t="s">
        <v>722</v>
      </c>
      <c r="AI303" s="295" t="s">
        <v>722</v>
      </c>
    </row>
    <row r="304" spans="1:35" s="49" customFormat="1" ht="35.1" customHeight="1" outlineLevel="1" x14ac:dyDescent="0.25">
      <c r="A304" s="90" t="s">
        <v>355</v>
      </c>
      <c r="B304" s="347"/>
      <c r="C304" s="119" t="s">
        <v>758</v>
      </c>
      <c r="D304" s="552">
        <v>0</v>
      </c>
      <c r="E304" s="550">
        <v>0</v>
      </c>
      <c r="F304" s="550">
        <v>0</v>
      </c>
      <c r="G304" s="552">
        <v>0</v>
      </c>
      <c r="H304" s="552">
        <v>0</v>
      </c>
      <c r="I304" s="552">
        <v>0</v>
      </c>
      <c r="J304" s="552">
        <v>0</v>
      </c>
      <c r="K304" s="552">
        <v>0</v>
      </c>
      <c r="L304" s="552">
        <v>0</v>
      </c>
      <c r="M304" s="552">
        <v>0</v>
      </c>
      <c r="N304" s="552">
        <v>0</v>
      </c>
      <c r="O304" s="552">
        <v>1.3531099700000002</v>
      </c>
      <c r="P304" s="552">
        <v>0</v>
      </c>
      <c r="Q304" s="552">
        <v>1.35310997</v>
      </c>
      <c r="R304" s="552">
        <v>0</v>
      </c>
      <c r="S304" s="549" t="s">
        <v>760</v>
      </c>
      <c r="T304" s="550">
        <f t="shared" si="8"/>
        <v>0</v>
      </c>
      <c r="U304" s="116" t="str">
        <f t="shared" si="9"/>
        <v>&gt;100 %</v>
      </c>
      <c r="V304" s="355"/>
      <c r="W304" s="52"/>
      <c r="X304" s="119">
        <v>0</v>
      </c>
      <c r="Y304" s="295">
        <v>0</v>
      </c>
      <c r="Z304" s="295">
        <v>0</v>
      </c>
      <c r="AA304" s="302">
        <v>2015</v>
      </c>
      <c r="AB304" s="302">
        <v>2015</v>
      </c>
      <c r="AC304" s="295">
        <v>0</v>
      </c>
      <c r="AD304" s="295">
        <v>0</v>
      </c>
      <c r="AE304" s="295">
        <v>0</v>
      </c>
      <c r="AF304" s="295">
        <v>0.16</v>
      </c>
      <c r="AG304" s="295">
        <v>0.73599999999999999</v>
      </c>
      <c r="AH304" s="295" t="s">
        <v>722</v>
      </c>
      <c r="AI304" s="295" t="s">
        <v>722</v>
      </c>
    </row>
    <row r="305" spans="1:35" s="49" customFormat="1" ht="35.1" customHeight="1" outlineLevel="1" x14ac:dyDescent="0.25">
      <c r="A305" s="90" t="s">
        <v>355</v>
      </c>
      <c r="B305" s="347"/>
      <c r="C305" s="119" t="s">
        <v>759</v>
      </c>
      <c r="D305" s="552">
        <v>0</v>
      </c>
      <c r="E305" s="550">
        <v>0</v>
      </c>
      <c r="F305" s="550">
        <v>0</v>
      </c>
      <c r="G305" s="552">
        <v>0</v>
      </c>
      <c r="H305" s="552">
        <v>0</v>
      </c>
      <c r="I305" s="552">
        <v>0</v>
      </c>
      <c r="J305" s="552">
        <v>0</v>
      </c>
      <c r="K305" s="552">
        <v>0</v>
      </c>
      <c r="L305" s="552">
        <v>0</v>
      </c>
      <c r="M305" s="552">
        <v>0</v>
      </c>
      <c r="N305" s="552">
        <v>0</v>
      </c>
      <c r="O305" s="552">
        <v>5.9091650000000003E-2</v>
      </c>
      <c r="P305" s="552">
        <v>0</v>
      </c>
      <c r="Q305" s="552">
        <v>0</v>
      </c>
      <c r="R305" s="552">
        <v>0</v>
      </c>
      <c r="S305" s="549" t="s">
        <v>760</v>
      </c>
      <c r="T305" s="550">
        <f t="shared" si="8"/>
        <v>0</v>
      </c>
      <c r="U305" s="116" t="str">
        <f t="shared" si="9"/>
        <v>&gt;100 %</v>
      </c>
      <c r="V305" s="355"/>
      <c r="W305" s="52"/>
      <c r="X305" s="119">
        <v>0</v>
      </c>
      <c r="Y305" s="295">
        <v>0</v>
      </c>
      <c r="Z305" s="295">
        <v>0</v>
      </c>
      <c r="AA305" s="302">
        <v>2015</v>
      </c>
      <c r="AB305" s="302">
        <v>2016</v>
      </c>
      <c r="AC305" s="295">
        <v>0</v>
      </c>
      <c r="AD305" s="295">
        <v>0</v>
      </c>
      <c r="AE305" s="295">
        <v>0</v>
      </c>
      <c r="AF305" s="295">
        <v>0</v>
      </c>
      <c r="AG305" s="295">
        <v>0</v>
      </c>
      <c r="AH305" s="295">
        <v>0</v>
      </c>
      <c r="AI305" s="295">
        <v>0</v>
      </c>
    </row>
    <row r="306" spans="1:35" s="49" customFormat="1" ht="35.1" customHeight="1" outlineLevel="1" x14ac:dyDescent="0.25">
      <c r="A306" s="90" t="s">
        <v>355</v>
      </c>
      <c r="B306" s="347"/>
      <c r="C306" s="119" t="s">
        <v>936</v>
      </c>
      <c r="D306" s="552">
        <v>0</v>
      </c>
      <c r="E306" s="550">
        <v>0</v>
      </c>
      <c r="F306" s="550">
        <v>5.4991499999999995E-3</v>
      </c>
      <c r="G306" s="552">
        <v>0</v>
      </c>
      <c r="H306" s="552">
        <v>0</v>
      </c>
      <c r="I306" s="552">
        <v>0</v>
      </c>
      <c r="J306" s="552">
        <v>0</v>
      </c>
      <c r="K306" s="552">
        <v>0</v>
      </c>
      <c r="L306" s="552">
        <v>5.4991499999999995E-3</v>
      </c>
      <c r="M306" s="552">
        <v>0</v>
      </c>
      <c r="N306" s="552">
        <v>0</v>
      </c>
      <c r="O306" s="552">
        <v>0</v>
      </c>
      <c r="P306" s="552">
        <v>-9.70267E-3</v>
      </c>
      <c r="Q306" s="552">
        <v>0</v>
      </c>
      <c r="R306" s="552">
        <v>0</v>
      </c>
      <c r="S306" s="549" t="s">
        <v>760</v>
      </c>
      <c r="T306" s="550">
        <f t="shared" si="8"/>
        <v>5.4991499999999995E-3</v>
      </c>
      <c r="U306" s="116" t="str">
        <f t="shared" si="9"/>
        <v>&gt;100 %</v>
      </c>
      <c r="V306" s="355"/>
      <c r="W306" s="52"/>
      <c r="X306" s="119" t="s">
        <v>393</v>
      </c>
      <c r="Y306" s="295">
        <v>0</v>
      </c>
      <c r="Z306" s="295">
        <v>0</v>
      </c>
      <c r="AA306" s="302">
        <v>2015</v>
      </c>
      <c r="AB306" s="302">
        <v>2015</v>
      </c>
      <c r="AC306" s="295">
        <v>0</v>
      </c>
      <c r="AD306" s="295">
        <v>0</v>
      </c>
      <c r="AE306" s="295">
        <v>0</v>
      </c>
      <c r="AF306" s="295">
        <v>0</v>
      </c>
      <c r="AG306" s="295">
        <v>0</v>
      </c>
      <c r="AH306" s="295">
        <v>0</v>
      </c>
      <c r="AI306" s="295">
        <v>0</v>
      </c>
    </row>
    <row r="307" spans="1:35" s="49" customFormat="1" ht="35.1" customHeight="1" outlineLevel="1" x14ac:dyDescent="0.25">
      <c r="A307" s="90" t="s">
        <v>355</v>
      </c>
      <c r="B307" s="347"/>
      <c r="C307" s="119" t="s">
        <v>828</v>
      </c>
      <c r="D307" s="552">
        <v>0</v>
      </c>
      <c r="E307" s="550">
        <v>0</v>
      </c>
      <c r="F307" s="550">
        <v>0</v>
      </c>
      <c r="G307" s="552">
        <v>0</v>
      </c>
      <c r="H307" s="552">
        <v>0</v>
      </c>
      <c r="I307" s="552">
        <v>0</v>
      </c>
      <c r="J307" s="552">
        <v>0</v>
      </c>
      <c r="K307" s="552">
        <v>0</v>
      </c>
      <c r="L307" s="552">
        <v>0</v>
      </c>
      <c r="M307" s="552">
        <v>0</v>
      </c>
      <c r="N307" s="552">
        <v>0</v>
      </c>
      <c r="O307" s="552">
        <v>0.59373719000000003</v>
      </c>
      <c r="P307" s="552">
        <v>0.55227526999999998</v>
      </c>
      <c r="Q307" s="552">
        <v>0</v>
      </c>
      <c r="R307" s="552">
        <v>0</v>
      </c>
      <c r="S307" s="549" t="s">
        <v>760</v>
      </c>
      <c r="T307" s="550">
        <f t="shared" si="8"/>
        <v>0</v>
      </c>
      <c r="U307" s="116" t="str">
        <f t="shared" si="9"/>
        <v>&gt;100 %</v>
      </c>
      <c r="V307" s="355"/>
      <c r="W307" s="52"/>
      <c r="X307" s="119">
        <v>0</v>
      </c>
      <c r="Y307" s="295">
        <v>0</v>
      </c>
      <c r="Z307" s="295">
        <v>0</v>
      </c>
      <c r="AA307" s="302">
        <v>2015</v>
      </c>
      <c r="AB307" s="302">
        <v>2016</v>
      </c>
      <c r="AC307" s="295">
        <v>0</v>
      </c>
      <c r="AD307" s="295">
        <v>0</v>
      </c>
      <c r="AE307" s="295">
        <v>0</v>
      </c>
      <c r="AF307" s="295">
        <v>0.16</v>
      </c>
      <c r="AG307" s="295">
        <v>0.214</v>
      </c>
      <c r="AH307" s="295">
        <v>0</v>
      </c>
      <c r="AI307" s="295">
        <v>0</v>
      </c>
    </row>
    <row r="308" spans="1:35" s="49" customFormat="1" ht="35.1" customHeight="1" outlineLevel="1" x14ac:dyDescent="0.25">
      <c r="A308" s="90" t="s">
        <v>357</v>
      </c>
      <c r="B308" s="347"/>
      <c r="C308" s="119" t="s">
        <v>859</v>
      </c>
      <c r="D308" s="552">
        <v>0</v>
      </c>
      <c r="E308" s="550">
        <v>0</v>
      </c>
      <c r="F308" s="550">
        <v>13.754000000000008</v>
      </c>
      <c r="G308" s="552">
        <v>0</v>
      </c>
      <c r="H308" s="552">
        <v>0.82400000000000007</v>
      </c>
      <c r="I308" s="552">
        <v>0</v>
      </c>
      <c r="J308" s="552">
        <v>2.0719999999999996</v>
      </c>
      <c r="K308" s="552">
        <v>0</v>
      </c>
      <c r="L308" s="552">
        <v>8.4800000000000075</v>
      </c>
      <c r="M308" s="552">
        <v>0</v>
      </c>
      <c r="N308" s="552">
        <v>2.3779999999999992</v>
      </c>
      <c r="O308" s="552">
        <v>6.0972999999999988</v>
      </c>
      <c r="P308" s="552">
        <v>3.3779999999999992</v>
      </c>
      <c r="Q308" s="552">
        <v>3.1866000000000003</v>
      </c>
      <c r="R308" s="552">
        <v>1.4059999999999999</v>
      </c>
      <c r="S308" s="549" t="s">
        <v>760</v>
      </c>
      <c r="T308" s="550">
        <f t="shared" si="8"/>
        <v>13.754000000000008</v>
      </c>
      <c r="U308" s="116" t="str">
        <f t="shared" si="9"/>
        <v>&gt;100 %</v>
      </c>
      <c r="V308" s="355"/>
      <c r="W308" s="52"/>
      <c r="X308" s="119" t="s">
        <v>393</v>
      </c>
      <c r="Y308" s="295">
        <v>0</v>
      </c>
      <c r="Z308" s="295">
        <v>0</v>
      </c>
      <c r="AA308" s="302">
        <v>2015</v>
      </c>
      <c r="AB308" s="302">
        <v>2015</v>
      </c>
      <c r="AC308" s="295">
        <v>0</v>
      </c>
      <c r="AD308" s="295">
        <v>0</v>
      </c>
      <c r="AE308" s="295">
        <v>0</v>
      </c>
      <c r="AF308" s="295">
        <v>0</v>
      </c>
      <c r="AG308" s="295">
        <v>6.6050000000000004</v>
      </c>
      <c r="AH308" s="295" t="s">
        <v>393</v>
      </c>
      <c r="AI308" s="295" t="s">
        <v>393</v>
      </c>
    </row>
    <row r="309" spans="1:35" s="49" customFormat="1" ht="35.1" customHeight="1" outlineLevel="1" x14ac:dyDescent="0.25">
      <c r="A309" s="90" t="s">
        <v>357</v>
      </c>
      <c r="B309" s="347"/>
      <c r="C309" s="119" t="s">
        <v>825</v>
      </c>
      <c r="D309" s="552">
        <v>0</v>
      </c>
      <c r="E309" s="550">
        <v>0</v>
      </c>
      <c r="F309" s="550">
        <v>1.4999999999999999E-2</v>
      </c>
      <c r="G309" s="552">
        <v>0</v>
      </c>
      <c r="H309" s="552">
        <v>0</v>
      </c>
      <c r="I309" s="552">
        <v>0</v>
      </c>
      <c r="J309" s="552">
        <v>0</v>
      </c>
      <c r="K309" s="552">
        <v>0</v>
      </c>
      <c r="L309" s="552">
        <v>1.4999999999999999E-2</v>
      </c>
      <c r="M309" s="552">
        <v>0</v>
      </c>
      <c r="N309" s="552">
        <v>0</v>
      </c>
      <c r="O309" s="552">
        <v>0.376</v>
      </c>
      <c r="P309" s="552">
        <v>0</v>
      </c>
      <c r="Q309" s="552">
        <v>0.376</v>
      </c>
      <c r="R309" s="552">
        <v>0</v>
      </c>
      <c r="S309" s="549" t="s">
        <v>760</v>
      </c>
      <c r="T309" s="550">
        <f t="shared" si="8"/>
        <v>1.4999999999999999E-2</v>
      </c>
      <c r="U309" s="116" t="str">
        <f t="shared" si="9"/>
        <v>&gt;100 %</v>
      </c>
      <c r="V309" s="355"/>
      <c r="W309" s="52"/>
      <c r="X309" s="119" t="s">
        <v>393</v>
      </c>
      <c r="Y309" s="295">
        <v>0</v>
      </c>
      <c r="Z309" s="295">
        <v>0</v>
      </c>
      <c r="AA309" s="302">
        <v>2015</v>
      </c>
      <c r="AB309" s="302">
        <v>2015</v>
      </c>
      <c r="AC309" s="295">
        <v>0</v>
      </c>
      <c r="AD309" s="295">
        <v>0</v>
      </c>
      <c r="AE309" s="295">
        <v>0</v>
      </c>
      <c r="AF309" s="295">
        <v>2.5000000000000001E-2</v>
      </c>
      <c r="AG309" s="295">
        <v>1.4E-2</v>
      </c>
      <c r="AH309" s="295" t="s">
        <v>393</v>
      </c>
      <c r="AI309" s="295" t="s">
        <v>393</v>
      </c>
    </row>
    <row r="310" spans="1:35" s="49" customFormat="1" ht="35.1" customHeight="1" outlineLevel="1" x14ac:dyDescent="0.25">
      <c r="A310" s="90" t="s">
        <v>357</v>
      </c>
      <c r="B310" s="347"/>
      <c r="C310" s="119" t="s">
        <v>826</v>
      </c>
      <c r="D310" s="552">
        <v>0</v>
      </c>
      <c r="E310" s="550">
        <v>0</v>
      </c>
      <c r="F310" s="550">
        <v>2.8000000000000001E-2</v>
      </c>
      <c r="G310" s="552">
        <v>0</v>
      </c>
      <c r="H310" s="552">
        <v>0</v>
      </c>
      <c r="I310" s="552">
        <v>0</v>
      </c>
      <c r="J310" s="552">
        <v>0</v>
      </c>
      <c r="K310" s="552">
        <v>0</v>
      </c>
      <c r="L310" s="552">
        <v>2.8000000000000001E-2</v>
      </c>
      <c r="M310" s="552">
        <v>0</v>
      </c>
      <c r="N310" s="552">
        <v>0</v>
      </c>
      <c r="O310" s="552">
        <v>0.69700000000000006</v>
      </c>
      <c r="P310" s="552">
        <v>0</v>
      </c>
      <c r="Q310" s="552">
        <v>0.69699999999999995</v>
      </c>
      <c r="R310" s="552">
        <v>0</v>
      </c>
      <c r="S310" s="549" t="s">
        <v>760</v>
      </c>
      <c r="T310" s="550">
        <f t="shared" si="8"/>
        <v>2.8000000000000001E-2</v>
      </c>
      <c r="U310" s="116" t="str">
        <f t="shared" si="9"/>
        <v>&gt;100 %</v>
      </c>
      <c r="V310" s="355"/>
      <c r="W310" s="52"/>
      <c r="X310" s="119" t="s">
        <v>393</v>
      </c>
      <c r="Y310" s="295">
        <v>0</v>
      </c>
      <c r="Z310" s="295">
        <v>0</v>
      </c>
      <c r="AA310" s="302">
        <v>2015</v>
      </c>
      <c r="AB310" s="302">
        <v>2015</v>
      </c>
      <c r="AC310" s="295">
        <v>0</v>
      </c>
      <c r="AD310" s="295">
        <v>0</v>
      </c>
      <c r="AE310" s="295">
        <v>0</v>
      </c>
      <c r="AF310" s="295">
        <v>2.5000000000000001E-2</v>
      </c>
      <c r="AG310" s="295">
        <v>0.41199999999999998</v>
      </c>
      <c r="AH310" s="295" t="s">
        <v>393</v>
      </c>
      <c r="AI310" s="295" t="s">
        <v>393</v>
      </c>
    </row>
    <row r="311" spans="1:35" s="49" customFormat="1" ht="35.1" customHeight="1" outlineLevel="1" x14ac:dyDescent="0.25">
      <c r="A311" s="90" t="s">
        <v>357</v>
      </c>
      <c r="B311" s="347"/>
      <c r="C311" s="119" t="s">
        <v>827</v>
      </c>
      <c r="D311" s="552">
        <v>0</v>
      </c>
      <c r="E311" s="550">
        <v>0</v>
      </c>
      <c r="F311" s="550">
        <v>2.3E-2</v>
      </c>
      <c r="G311" s="552">
        <v>0</v>
      </c>
      <c r="H311" s="552">
        <v>0</v>
      </c>
      <c r="I311" s="552">
        <v>0</v>
      </c>
      <c r="J311" s="552">
        <v>0</v>
      </c>
      <c r="K311" s="552">
        <v>0</v>
      </c>
      <c r="L311" s="552">
        <v>2.3E-2</v>
      </c>
      <c r="M311" s="552">
        <v>0</v>
      </c>
      <c r="N311" s="552">
        <v>0</v>
      </c>
      <c r="O311" s="552">
        <v>0.57100000000000006</v>
      </c>
      <c r="P311" s="552">
        <v>0</v>
      </c>
      <c r="Q311" s="552">
        <v>0.57099999999999995</v>
      </c>
      <c r="R311" s="552">
        <v>0</v>
      </c>
      <c r="S311" s="549" t="s">
        <v>760</v>
      </c>
      <c r="T311" s="550">
        <f t="shared" si="8"/>
        <v>2.3E-2</v>
      </c>
      <c r="U311" s="116" t="str">
        <f t="shared" si="9"/>
        <v>&gt;100 %</v>
      </c>
      <c r="V311" s="355"/>
      <c r="W311" s="52"/>
      <c r="X311" s="119" t="s">
        <v>393</v>
      </c>
      <c r="Y311" s="295">
        <v>0</v>
      </c>
      <c r="Z311" s="295">
        <v>0</v>
      </c>
      <c r="AA311" s="302">
        <v>2015</v>
      </c>
      <c r="AB311" s="302">
        <v>2015</v>
      </c>
      <c r="AC311" s="295">
        <v>0</v>
      </c>
      <c r="AD311" s="295">
        <v>0</v>
      </c>
      <c r="AE311" s="295">
        <v>0</v>
      </c>
      <c r="AF311" s="295">
        <v>2.5000000000000001E-2</v>
      </c>
      <c r="AG311" s="295">
        <v>0.22500000000000001</v>
      </c>
      <c r="AH311" s="295" t="s">
        <v>393</v>
      </c>
      <c r="AI311" s="295" t="s">
        <v>393</v>
      </c>
    </row>
    <row r="312" spans="1:35" s="49" customFormat="1" ht="35.1" customHeight="1" outlineLevel="1" x14ac:dyDescent="0.25">
      <c r="A312" s="90" t="s">
        <v>356</v>
      </c>
      <c r="B312" s="347"/>
      <c r="C312" s="119" t="s">
        <v>937</v>
      </c>
      <c r="D312" s="552">
        <v>32.418500000000002</v>
      </c>
      <c r="E312" s="550">
        <v>10.952267999999959</v>
      </c>
      <c r="F312" s="550">
        <v>13.931999999999999</v>
      </c>
      <c r="G312" s="552">
        <v>0</v>
      </c>
      <c r="H312" s="552">
        <v>0</v>
      </c>
      <c r="I312" s="552">
        <v>2.3519999999999999</v>
      </c>
      <c r="J312" s="552">
        <v>2.7049999999999996</v>
      </c>
      <c r="K312" s="552">
        <v>0</v>
      </c>
      <c r="L312" s="552">
        <v>10.229999999999999</v>
      </c>
      <c r="M312" s="552">
        <v>8.6002679999999589</v>
      </c>
      <c r="N312" s="552">
        <v>0.99700000000000011</v>
      </c>
      <c r="O312" s="552">
        <v>32.4283</v>
      </c>
      <c r="P312" s="552">
        <v>11.463299999999998</v>
      </c>
      <c r="Q312" s="552">
        <v>36.525700000000008</v>
      </c>
      <c r="R312" s="552">
        <v>20.730700000000006</v>
      </c>
      <c r="S312" s="549">
        <v>18.486500000000003</v>
      </c>
      <c r="T312" s="550">
        <f t="shared" si="8"/>
        <v>2.9797320000000393</v>
      </c>
      <c r="U312" s="116">
        <f t="shared" si="9"/>
        <v>1.2720652927777196</v>
      </c>
      <c r="V312" s="355"/>
      <c r="W312" s="52"/>
      <c r="X312" s="119" t="s">
        <v>463</v>
      </c>
      <c r="Y312" s="295">
        <v>1.5509999999999995</v>
      </c>
      <c r="Z312" s="295">
        <v>23.085000000000001</v>
      </c>
      <c r="AA312" s="302">
        <v>2015</v>
      </c>
      <c r="AB312" s="302">
        <v>2015</v>
      </c>
      <c r="AC312" s="295">
        <v>38.253500000000003</v>
      </c>
      <c r="AD312" s="295">
        <v>1.792</v>
      </c>
      <c r="AE312" s="295">
        <v>22.47</v>
      </c>
      <c r="AF312" s="295">
        <v>1.5509999999999999</v>
      </c>
      <c r="AG312" s="295">
        <v>23.085000000000001</v>
      </c>
      <c r="AH312" s="295" t="s">
        <v>393</v>
      </c>
      <c r="AI312" s="295" t="s">
        <v>393</v>
      </c>
    </row>
    <row r="313" spans="1:35" s="49" customFormat="1" ht="35.1" customHeight="1" outlineLevel="1" x14ac:dyDescent="0.25">
      <c r="A313" s="90" t="s">
        <v>356</v>
      </c>
      <c r="B313" s="347"/>
      <c r="C313" s="119" t="s">
        <v>938</v>
      </c>
      <c r="D313" s="552">
        <v>0</v>
      </c>
      <c r="E313" s="550">
        <v>0</v>
      </c>
      <c r="F313" s="550">
        <v>0.14899999999999999</v>
      </c>
      <c r="G313" s="552">
        <v>0</v>
      </c>
      <c r="H313" s="552">
        <v>0</v>
      </c>
      <c r="I313" s="552">
        <v>0</v>
      </c>
      <c r="J313" s="552">
        <v>0</v>
      </c>
      <c r="K313" s="552">
        <v>0</v>
      </c>
      <c r="L313" s="552">
        <v>0</v>
      </c>
      <c r="M313" s="552">
        <v>0</v>
      </c>
      <c r="N313" s="552">
        <v>0.14899999999999999</v>
      </c>
      <c r="O313" s="552">
        <v>2.0640000000000001</v>
      </c>
      <c r="P313" s="552">
        <v>1.9370000000000001</v>
      </c>
      <c r="Q313" s="552">
        <v>2.0640000000000001</v>
      </c>
      <c r="R313" s="552">
        <v>2.0640000000000001</v>
      </c>
      <c r="S313" s="549" t="s">
        <v>760</v>
      </c>
      <c r="T313" s="550">
        <f t="shared" si="8"/>
        <v>0.14899999999999999</v>
      </c>
      <c r="U313" s="116" t="str">
        <f t="shared" si="9"/>
        <v>&gt;100 %</v>
      </c>
      <c r="V313" s="355"/>
      <c r="W313" s="52"/>
      <c r="X313" s="119" t="s">
        <v>393</v>
      </c>
      <c r="Y313" s="295">
        <v>0.05</v>
      </c>
      <c r="Z313" s="295">
        <v>1.2270000000000001</v>
      </c>
      <c r="AA313" s="302">
        <v>2015</v>
      </c>
      <c r="AB313" s="302">
        <v>2015</v>
      </c>
      <c r="AC313" s="295">
        <v>0</v>
      </c>
      <c r="AD313" s="295">
        <v>0</v>
      </c>
      <c r="AE313" s="295">
        <v>0</v>
      </c>
      <c r="AF313" s="295">
        <v>0.05</v>
      </c>
      <c r="AG313" s="295">
        <v>1.2270000000000001</v>
      </c>
      <c r="AH313" s="295" t="s">
        <v>393</v>
      </c>
      <c r="AI313" s="295" t="s">
        <v>393</v>
      </c>
    </row>
    <row r="314" spans="1:35" s="49" customFormat="1" ht="35.1" customHeight="1" outlineLevel="1" x14ac:dyDescent="0.25">
      <c r="A314" s="90" t="s">
        <v>353</v>
      </c>
      <c r="B314" s="347"/>
      <c r="C314" s="119" t="s">
        <v>600</v>
      </c>
      <c r="D314" s="552">
        <v>0</v>
      </c>
      <c r="E314" s="550">
        <v>0</v>
      </c>
      <c r="F314" s="550">
        <v>0.59219042</v>
      </c>
      <c r="G314" s="552">
        <v>0</v>
      </c>
      <c r="H314" s="552">
        <v>0</v>
      </c>
      <c r="I314" s="552">
        <v>0</v>
      </c>
      <c r="J314" s="552">
        <v>0.59219042</v>
      </c>
      <c r="K314" s="552">
        <v>0</v>
      </c>
      <c r="L314" s="552">
        <v>0</v>
      </c>
      <c r="M314" s="552">
        <v>0</v>
      </c>
      <c r="N314" s="552">
        <v>0</v>
      </c>
      <c r="O314" s="552">
        <v>0.55100000000000005</v>
      </c>
      <c r="P314" s="552">
        <v>0</v>
      </c>
      <c r="Q314" s="552">
        <v>0.55100000000000005</v>
      </c>
      <c r="R314" s="552">
        <v>0</v>
      </c>
      <c r="S314" s="549" t="s">
        <v>760</v>
      </c>
      <c r="T314" s="550">
        <f t="shared" si="8"/>
        <v>0.59219042</v>
      </c>
      <c r="U314" s="116" t="str">
        <f t="shared" si="9"/>
        <v>&gt;100 %</v>
      </c>
      <c r="V314" s="355"/>
      <c r="W314" s="52"/>
      <c r="X314" s="119" t="s">
        <v>393</v>
      </c>
      <c r="Y314" s="295">
        <v>0</v>
      </c>
      <c r="Z314" s="295">
        <v>0</v>
      </c>
      <c r="AA314" s="302">
        <v>2015</v>
      </c>
      <c r="AB314" s="302">
        <v>2015</v>
      </c>
      <c r="AC314" s="295">
        <v>0</v>
      </c>
      <c r="AD314" s="295">
        <v>0</v>
      </c>
      <c r="AE314" s="295">
        <v>0</v>
      </c>
      <c r="AF314" s="295">
        <v>0.1</v>
      </c>
      <c r="AG314" s="295">
        <v>9.8000000000000004E-2</v>
      </c>
      <c r="AH314" s="295" t="s">
        <v>575</v>
      </c>
      <c r="AI314" s="295" t="s">
        <v>575</v>
      </c>
    </row>
    <row r="315" spans="1:35" s="49" customFormat="1" ht="35.1" customHeight="1" outlineLevel="1" x14ac:dyDescent="0.25">
      <c r="A315" s="90" t="s">
        <v>353</v>
      </c>
      <c r="B315" s="347"/>
      <c r="C315" s="119" t="s">
        <v>394</v>
      </c>
      <c r="D315" s="552">
        <v>0</v>
      </c>
      <c r="E315" s="550">
        <v>0</v>
      </c>
      <c r="F315" s="550">
        <v>0</v>
      </c>
      <c r="G315" s="552">
        <v>0</v>
      </c>
      <c r="H315" s="552">
        <v>0</v>
      </c>
      <c r="I315" s="552">
        <v>0</v>
      </c>
      <c r="J315" s="552">
        <v>0</v>
      </c>
      <c r="K315" s="552">
        <v>0</v>
      </c>
      <c r="L315" s="552">
        <v>0</v>
      </c>
      <c r="M315" s="552">
        <v>0</v>
      </c>
      <c r="N315" s="552">
        <v>0</v>
      </c>
      <c r="O315" s="552">
        <v>0.01</v>
      </c>
      <c r="P315" s="552">
        <v>0</v>
      </c>
      <c r="Q315" s="552">
        <v>0</v>
      </c>
      <c r="R315" s="552">
        <v>0</v>
      </c>
      <c r="S315" s="549" t="s">
        <v>760</v>
      </c>
      <c r="T315" s="550">
        <f t="shared" si="8"/>
        <v>0</v>
      </c>
      <c r="U315" s="116" t="str">
        <f t="shared" si="9"/>
        <v>&gt;100 %</v>
      </c>
      <c r="V315" s="355"/>
      <c r="W315" s="52"/>
      <c r="X315" s="119">
        <v>0</v>
      </c>
      <c r="Y315" s="295">
        <v>0</v>
      </c>
      <c r="Z315" s="295">
        <v>0</v>
      </c>
      <c r="AA315" s="302">
        <v>2015</v>
      </c>
      <c r="AB315" s="302">
        <v>2015</v>
      </c>
      <c r="AC315" s="295">
        <v>0</v>
      </c>
      <c r="AD315" s="295">
        <v>0</v>
      </c>
      <c r="AE315" s="295">
        <v>0</v>
      </c>
      <c r="AF315" s="295">
        <v>0</v>
      </c>
      <c r="AG315" s="295">
        <v>0</v>
      </c>
      <c r="AH315" s="295">
        <v>0</v>
      </c>
      <c r="AI315" s="295">
        <v>0</v>
      </c>
    </row>
    <row r="316" spans="1:35" s="49" customFormat="1" ht="35.1" customHeight="1" outlineLevel="1" x14ac:dyDescent="0.25">
      <c r="A316" s="90" t="s">
        <v>353</v>
      </c>
      <c r="B316" s="347"/>
      <c r="C316" s="119" t="s">
        <v>761</v>
      </c>
      <c r="D316" s="552">
        <v>0</v>
      </c>
      <c r="E316" s="550">
        <v>0</v>
      </c>
      <c r="F316" s="550">
        <v>2.6625179999999998E-2</v>
      </c>
      <c r="G316" s="552">
        <v>0</v>
      </c>
      <c r="H316" s="552">
        <v>0</v>
      </c>
      <c r="I316" s="552">
        <v>0</v>
      </c>
      <c r="J316" s="552">
        <v>0</v>
      </c>
      <c r="K316" s="552">
        <v>0</v>
      </c>
      <c r="L316" s="552">
        <v>2.6625179999999998E-2</v>
      </c>
      <c r="M316" s="552">
        <v>0</v>
      </c>
      <c r="N316" s="552">
        <v>0</v>
      </c>
      <c r="O316" s="552">
        <v>0.64800000000000002</v>
      </c>
      <c r="P316" s="552">
        <v>0</v>
      </c>
      <c r="Q316" s="552">
        <v>0.64800000000000002</v>
      </c>
      <c r="R316" s="552">
        <v>0</v>
      </c>
      <c r="S316" s="549" t="s">
        <v>760</v>
      </c>
      <c r="T316" s="550">
        <f t="shared" si="8"/>
        <v>2.6625179999999998E-2</v>
      </c>
      <c r="U316" s="116" t="str">
        <f t="shared" si="9"/>
        <v>&gt;100 %</v>
      </c>
      <c r="V316" s="355"/>
      <c r="W316" s="52"/>
      <c r="X316" s="119" t="s">
        <v>393</v>
      </c>
      <c r="Y316" s="295">
        <v>0</v>
      </c>
      <c r="Z316" s="295">
        <v>0</v>
      </c>
      <c r="AA316" s="302">
        <v>2015</v>
      </c>
      <c r="AB316" s="302">
        <v>2015</v>
      </c>
      <c r="AC316" s="295">
        <v>0</v>
      </c>
      <c r="AD316" s="295">
        <v>0</v>
      </c>
      <c r="AE316" s="295">
        <v>0</v>
      </c>
      <c r="AF316" s="295">
        <v>0</v>
      </c>
      <c r="AG316" s="295">
        <v>0.01</v>
      </c>
      <c r="AH316" s="295" t="s">
        <v>603</v>
      </c>
      <c r="AI316" s="295" t="s">
        <v>603</v>
      </c>
    </row>
    <row r="317" spans="1:35" s="49" customFormat="1" ht="35.1" customHeight="1" outlineLevel="1" x14ac:dyDescent="0.25">
      <c r="A317" s="90" t="s">
        <v>353</v>
      </c>
      <c r="B317" s="347"/>
      <c r="C317" s="119" t="s">
        <v>762</v>
      </c>
      <c r="D317" s="552">
        <v>0</v>
      </c>
      <c r="E317" s="550">
        <v>0</v>
      </c>
      <c r="F317" s="550">
        <v>0.15975</v>
      </c>
      <c r="G317" s="552">
        <v>0</v>
      </c>
      <c r="H317" s="552">
        <v>0</v>
      </c>
      <c r="I317" s="552">
        <v>0</v>
      </c>
      <c r="J317" s="552">
        <v>0</v>
      </c>
      <c r="K317" s="552">
        <v>0</v>
      </c>
      <c r="L317" s="552">
        <v>0.15975</v>
      </c>
      <c r="M317" s="552">
        <v>0</v>
      </c>
      <c r="N317" s="552">
        <v>0</v>
      </c>
      <c r="O317" s="552">
        <v>0.35799999999999998</v>
      </c>
      <c r="P317" s="552">
        <v>0</v>
      </c>
      <c r="Q317" s="552">
        <v>0</v>
      </c>
      <c r="R317" s="552">
        <v>0</v>
      </c>
      <c r="S317" s="549" t="s">
        <v>760</v>
      </c>
      <c r="T317" s="550">
        <f t="shared" si="8"/>
        <v>0.15975</v>
      </c>
      <c r="U317" s="116" t="str">
        <f t="shared" si="9"/>
        <v>&gt;100 %</v>
      </c>
      <c r="V317" s="355"/>
      <c r="W317" s="52"/>
      <c r="X317" s="119" t="s">
        <v>393</v>
      </c>
      <c r="Y317" s="295">
        <v>0</v>
      </c>
      <c r="Z317" s="295">
        <v>0</v>
      </c>
      <c r="AA317" s="302">
        <v>2015</v>
      </c>
      <c r="AB317" s="302">
        <v>2015</v>
      </c>
      <c r="AC317" s="295">
        <v>0</v>
      </c>
      <c r="AD317" s="295">
        <v>0</v>
      </c>
      <c r="AE317" s="295">
        <v>0</v>
      </c>
      <c r="AF317" s="295">
        <v>0</v>
      </c>
      <c r="AG317" s="295">
        <v>0</v>
      </c>
      <c r="AH317" s="295">
        <v>0</v>
      </c>
      <c r="AI317" s="295">
        <v>0</v>
      </c>
    </row>
    <row r="318" spans="1:35" s="49" customFormat="1" ht="35.1" customHeight="1" outlineLevel="1" x14ac:dyDescent="0.25">
      <c r="A318" s="90" t="s">
        <v>353</v>
      </c>
      <c r="B318" s="347"/>
      <c r="C318" s="119" t="s">
        <v>763</v>
      </c>
      <c r="D318" s="552">
        <v>0</v>
      </c>
      <c r="E318" s="550">
        <v>0</v>
      </c>
      <c r="F318" s="550">
        <v>0.69071501000000002</v>
      </c>
      <c r="G318" s="552">
        <v>0</v>
      </c>
      <c r="H318" s="552">
        <v>0</v>
      </c>
      <c r="I318" s="552">
        <v>0</v>
      </c>
      <c r="J318" s="552">
        <v>0</v>
      </c>
      <c r="K318" s="552">
        <v>0</v>
      </c>
      <c r="L318" s="552">
        <v>0.69071501000000002</v>
      </c>
      <c r="M318" s="552">
        <v>0</v>
      </c>
      <c r="N318" s="552">
        <v>0</v>
      </c>
      <c r="O318" s="552">
        <v>0.72599999999999998</v>
      </c>
      <c r="P318" s="552">
        <v>0</v>
      </c>
      <c r="Q318" s="552">
        <v>0.72599999999999998</v>
      </c>
      <c r="R318" s="552">
        <v>0</v>
      </c>
      <c r="S318" s="549" t="s">
        <v>760</v>
      </c>
      <c r="T318" s="550">
        <f t="shared" si="8"/>
        <v>0.69071501000000002</v>
      </c>
      <c r="U318" s="116" t="str">
        <f t="shared" si="9"/>
        <v>&gt;100 %</v>
      </c>
      <c r="V318" s="355"/>
      <c r="W318" s="52"/>
      <c r="X318" s="119" t="s">
        <v>393</v>
      </c>
      <c r="Y318" s="295">
        <v>0</v>
      </c>
      <c r="Z318" s="295">
        <v>0</v>
      </c>
      <c r="AA318" s="302">
        <v>2015</v>
      </c>
      <c r="AB318" s="302">
        <v>2015</v>
      </c>
      <c r="AC318" s="295">
        <v>0</v>
      </c>
      <c r="AD318" s="295">
        <v>0</v>
      </c>
      <c r="AE318" s="295">
        <v>0</v>
      </c>
      <c r="AF318" s="295">
        <v>2.5000000000000001E-2</v>
      </c>
      <c r="AG318" s="295">
        <v>0.442</v>
      </c>
      <c r="AH318" s="295" t="s">
        <v>575</v>
      </c>
      <c r="AI318" s="295" t="s">
        <v>575</v>
      </c>
    </row>
    <row r="319" spans="1:35" s="49" customFormat="1" ht="35.1" customHeight="1" outlineLevel="1" x14ac:dyDescent="0.25">
      <c r="A319" s="90" t="s">
        <v>353</v>
      </c>
      <c r="B319" s="347"/>
      <c r="C319" s="119" t="s">
        <v>764</v>
      </c>
      <c r="D319" s="552">
        <v>0</v>
      </c>
      <c r="E319" s="550">
        <v>0</v>
      </c>
      <c r="F319" s="550">
        <v>1.22678954</v>
      </c>
      <c r="G319" s="552">
        <v>0</v>
      </c>
      <c r="H319" s="552">
        <v>0</v>
      </c>
      <c r="I319" s="552">
        <v>0</v>
      </c>
      <c r="J319" s="552">
        <v>0</v>
      </c>
      <c r="K319" s="552">
        <v>0</v>
      </c>
      <c r="L319" s="552">
        <v>0</v>
      </c>
      <c r="M319" s="552">
        <v>0</v>
      </c>
      <c r="N319" s="552">
        <v>1.22678954</v>
      </c>
      <c r="O319" s="552">
        <v>1.0680000000000001</v>
      </c>
      <c r="P319" s="552">
        <v>0</v>
      </c>
      <c r="Q319" s="552">
        <v>1.0680000000000001</v>
      </c>
      <c r="R319" s="552">
        <v>0</v>
      </c>
      <c r="S319" s="549" t="s">
        <v>760</v>
      </c>
      <c r="T319" s="550">
        <f t="shared" si="8"/>
        <v>1.22678954</v>
      </c>
      <c r="U319" s="116" t="str">
        <f t="shared" si="9"/>
        <v>&gt;100 %</v>
      </c>
      <c r="V319" s="355"/>
      <c r="W319" s="52"/>
      <c r="X319" s="119" t="s">
        <v>393</v>
      </c>
      <c r="Y319" s="295">
        <v>0</v>
      </c>
      <c r="Z319" s="295">
        <v>0</v>
      </c>
      <c r="AA319" s="302">
        <v>2015</v>
      </c>
      <c r="AB319" s="302">
        <v>2015</v>
      </c>
      <c r="AC319" s="295">
        <v>0</v>
      </c>
      <c r="AD319" s="295">
        <v>0</v>
      </c>
      <c r="AE319" s="295">
        <v>0</v>
      </c>
      <c r="AF319" s="295">
        <v>2.5000000000000001E-2</v>
      </c>
      <c r="AG319" s="295">
        <v>0.82699999999999996</v>
      </c>
      <c r="AH319" s="295" t="s">
        <v>575</v>
      </c>
      <c r="AI319" s="295" t="s">
        <v>575</v>
      </c>
    </row>
    <row r="320" spans="1:35" s="49" customFormat="1" ht="35.1" customHeight="1" outlineLevel="1" x14ac:dyDescent="0.25">
      <c r="A320" s="90" t="s">
        <v>353</v>
      </c>
      <c r="B320" s="347"/>
      <c r="C320" s="119" t="s">
        <v>765</v>
      </c>
      <c r="D320" s="552">
        <v>0</v>
      </c>
      <c r="E320" s="550">
        <v>0</v>
      </c>
      <c r="F320" s="550">
        <v>0.90385068999999996</v>
      </c>
      <c r="G320" s="552">
        <v>0</v>
      </c>
      <c r="H320" s="552">
        <v>0</v>
      </c>
      <c r="I320" s="552">
        <v>0</v>
      </c>
      <c r="J320" s="552">
        <v>0</v>
      </c>
      <c r="K320" s="552">
        <v>0</v>
      </c>
      <c r="L320" s="552">
        <v>0.90385068999999996</v>
      </c>
      <c r="M320" s="552">
        <v>0</v>
      </c>
      <c r="N320" s="552">
        <v>0</v>
      </c>
      <c r="O320" s="552">
        <v>0.96199999999999997</v>
      </c>
      <c r="P320" s="552">
        <v>0</v>
      </c>
      <c r="Q320" s="552">
        <v>0.96199999999999997</v>
      </c>
      <c r="R320" s="552">
        <v>0</v>
      </c>
      <c r="S320" s="549" t="s">
        <v>760</v>
      </c>
      <c r="T320" s="550">
        <f t="shared" si="8"/>
        <v>0.90385068999999996</v>
      </c>
      <c r="U320" s="116" t="str">
        <f t="shared" si="9"/>
        <v>&gt;100 %</v>
      </c>
      <c r="V320" s="355"/>
      <c r="W320" s="52"/>
      <c r="X320" s="119" t="s">
        <v>393</v>
      </c>
      <c r="Y320" s="295">
        <v>0</v>
      </c>
      <c r="Z320" s="295">
        <v>0</v>
      </c>
      <c r="AA320" s="302">
        <v>2015</v>
      </c>
      <c r="AB320" s="302">
        <v>2015</v>
      </c>
      <c r="AC320" s="295">
        <v>0</v>
      </c>
      <c r="AD320" s="295">
        <v>0</v>
      </c>
      <c r="AE320" s="295">
        <v>0</v>
      </c>
      <c r="AF320" s="295">
        <v>0</v>
      </c>
      <c r="AG320" s="295">
        <v>0.61599999999999999</v>
      </c>
      <c r="AH320" s="295" t="s">
        <v>575</v>
      </c>
      <c r="AI320" s="295" t="s">
        <v>575</v>
      </c>
    </row>
    <row r="321" spans="1:35" s="49" customFormat="1" ht="35.1" customHeight="1" outlineLevel="1" x14ac:dyDescent="0.25">
      <c r="A321" s="90" t="s">
        <v>353</v>
      </c>
      <c r="B321" s="347"/>
      <c r="C321" s="119" t="s">
        <v>766</v>
      </c>
      <c r="D321" s="552">
        <v>0</v>
      </c>
      <c r="E321" s="550">
        <v>0</v>
      </c>
      <c r="F321" s="550">
        <v>1.13799333</v>
      </c>
      <c r="G321" s="552">
        <v>0</v>
      </c>
      <c r="H321" s="552">
        <v>0</v>
      </c>
      <c r="I321" s="552">
        <v>0</v>
      </c>
      <c r="J321" s="552">
        <v>0</v>
      </c>
      <c r="K321" s="552">
        <v>0</v>
      </c>
      <c r="L321" s="552">
        <v>0.26910000000000001</v>
      </c>
      <c r="M321" s="552">
        <v>0</v>
      </c>
      <c r="N321" s="552">
        <v>0.86889333000000002</v>
      </c>
      <c r="O321" s="552">
        <v>0.75</v>
      </c>
      <c r="P321" s="552">
        <v>0</v>
      </c>
      <c r="Q321" s="552">
        <v>1.0189999999999999</v>
      </c>
      <c r="R321" s="552">
        <v>0</v>
      </c>
      <c r="S321" s="549" t="s">
        <v>760</v>
      </c>
      <c r="T321" s="550">
        <f t="shared" si="8"/>
        <v>1.13799333</v>
      </c>
      <c r="U321" s="116" t="str">
        <f t="shared" si="9"/>
        <v>&gt;100 %</v>
      </c>
      <c r="V321" s="355"/>
      <c r="W321" s="52"/>
      <c r="X321" s="119" t="s">
        <v>393</v>
      </c>
      <c r="Y321" s="295">
        <v>0</v>
      </c>
      <c r="Z321" s="295">
        <v>0</v>
      </c>
      <c r="AA321" s="302">
        <v>2014</v>
      </c>
      <c r="AB321" s="302">
        <v>2015</v>
      </c>
      <c r="AC321" s="295">
        <v>0</v>
      </c>
      <c r="AD321" s="295">
        <v>0</v>
      </c>
      <c r="AE321" s="295">
        <v>0</v>
      </c>
      <c r="AF321" s="295">
        <v>6.3E-2</v>
      </c>
      <c r="AG321" s="295">
        <v>0.48600000000000004</v>
      </c>
      <c r="AH321" s="295" t="s">
        <v>575</v>
      </c>
      <c r="AI321" s="295" t="s">
        <v>575</v>
      </c>
    </row>
    <row r="322" spans="1:35" s="49" customFormat="1" ht="35.1" customHeight="1" outlineLevel="1" x14ac:dyDescent="0.25">
      <c r="A322" s="90" t="s">
        <v>353</v>
      </c>
      <c r="B322" s="347"/>
      <c r="C322" s="119" t="s">
        <v>767</v>
      </c>
      <c r="D322" s="552">
        <v>0</v>
      </c>
      <c r="E322" s="550">
        <v>0</v>
      </c>
      <c r="F322" s="550">
        <v>0</v>
      </c>
      <c r="G322" s="552">
        <v>0</v>
      </c>
      <c r="H322" s="552">
        <v>0</v>
      </c>
      <c r="I322" s="552">
        <v>0</v>
      </c>
      <c r="J322" s="552">
        <v>0</v>
      </c>
      <c r="K322" s="552">
        <v>0</v>
      </c>
      <c r="L322" s="552">
        <v>0</v>
      </c>
      <c r="M322" s="552">
        <v>0</v>
      </c>
      <c r="N322" s="552">
        <v>0</v>
      </c>
      <c r="O322" s="552">
        <v>5.0000000000000001E-3</v>
      </c>
      <c r="P322" s="552">
        <v>0</v>
      </c>
      <c r="Q322" s="552">
        <v>0</v>
      </c>
      <c r="R322" s="552">
        <v>0</v>
      </c>
      <c r="S322" s="549" t="s">
        <v>760</v>
      </c>
      <c r="T322" s="550">
        <f t="shared" si="8"/>
        <v>0</v>
      </c>
      <c r="U322" s="116" t="str">
        <f t="shared" si="9"/>
        <v>&gt;100 %</v>
      </c>
      <c r="V322" s="355"/>
      <c r="W322" s="52"/>
      <c r="X322" s="119">
        <v>0</v>
      </c>
      <c r="Y322" s="295">
        <v>0</v>
      </c>
      <c r="Z322" s="295">
        <v>0</v>
      </c>
      <c r="AA322" s="302">
        <v>2015</v>
      </c>
      <c r="AB322" s="302">
        <v>2015</v>
      </c>
      <c r="AC322" s="295">
        <v>0</v>
      </c>
      <c r="AD322" s="295">
        <v>0</v>
      </c>
      <c r="AE322" s="295">
        <v>0</v>
      </c>
      <c r="AF322" s="295">
        <v>0</v>
      </c>
      <c r="AG322" s="295">
        <v>0</v>
      </c>
      <c r="AH322" s="295">
        <v>0</v>
      </c>
      <c r="AI322" s="295">
        <v>0</v>
      </c>
    </row>
    <row r="323" spans="1:35" s="49" customFormat="1" ht="35.1" customHeight="1" outlineLevel="1" x14ac:dyDescent="0.25">
      <c r="A323" s="90" t="s">
        <v>353</v>
      </c>
      <c r="B323" s="347"/>
      <c r="C323" s="119" t="s">
        <v>768</v>
      </c>
      <c r="D323" s="552">
        <v>0</v>
      </c>
      <c r="E323" s="550">
        <v>0</v>
      </c>
      <c r="F323" s="550">
        <v>0.69699913999999996</v>
      </c>
      <c r="G323" s="552">
        <v>0</v>
      </c>
      <c r="H323" s="552">
        <v>0</v>
      </c>
      <c r="I323" s="552">
        <v>0</v>
      </c>
      <c r="J323" s="552">
        <v>0</v>
      </c>
      <c r="K323" s="552">
        <v>0</v>
      </c>
      <c r="L323" s="552">
        <v>0.20502999999999999</v>
      </c>
      <c r="M323" s="552">
        <v>0</v>
      </c>
      <c r="N323" s="552">
        <v>0.49196913999999997</v>
      </c>
      <c r="O323" s="552">
        <v>0.41699999999999998</v>
      </c>
      <c r="P323" s="552">
        <v>0</v>
      </c>
      <c r="Q323" s="552">
        <v>0.622</v>
      </c>
      <c r="R323" s="552">
        <v>0</v>
      </c>
      <c r="S323" s="549" t="s">
        <v>760</v>
      </c>
      <c r="T323" s="550">
        <f t="shared" si="8"/>
        <v>0.69699913999999996</v>
      </c>
      <c r="U323" s="116" t="str">
        <f t="shared" si="9"/>
        <v>&gt;100 %</v>
      </c>
      <c r="V323" s="355"/>
      <c r="W323" s="52"/>
      <c r="X323" s="119" t="s">
        <v>393</v>
      </c>
      <c r="Y323" s="295">
        <v>0</v>
      </c>
      <c r="Z323" s="295">
        <v>0</v>
      </c>
      <c r="AA323" s="302">
        <v>2015</v>
      </c>
      <c r="AB323" s="302">
        <v>2015</v>
      </c>
      <c r="AC323" s="295">
        <v>0</v>
      </c>
      <c r="AD323" s="295">
        <v>0</v>
      </c>
      <c r="AE323" s="295">
        <v>0</v>
      </c>
      <c r="AF323" s="295">
        <v>0</v>
      </c>
      <c r="AG323" s="295">
        <v>0.378</v>
      </c>
      <c r="AH323" s="295" t="s">
        <v>575</v>
      </c>
      <c r="AI323" s="295" t="s">
        <v>575</v>
      </c>
    </row>
    <row r="324" spans="1:35" s="49" customFormat="1" ht="35.1" customHeight="1" outlineLevel="1" x14ac:dyDescent="0.25">
      <c r="A324" s="90" t="s">
        <v>353</v>
      </c>
      <c r="B324" s="347"/>
      <c r="C324" s="119" t="s">
        <v>769</v>
      </c>
      <c r="D324" s="552">
        <v>0</v>
      </c>
      <c r="E324" s="550">
        <v>0</v>
      </c>
      <c r="F324" s="550">
        <v>0</v>
      </c>
      <c r="G324" s="552">
        <v>0</v>
      </c>
      <c r="H324" s="552">
        <v>0</v>
      </c>
      <c r="I324" s="552">
        <v>0</v>
      </c>
      <c r="J324" s="552">
        <v>0</v>
      </c>
      <c r="K324" s="552">
        <v>0</v>
      </c>
      <c r="L324" s="552">
        <v>0</v>
      </c>
      <c r="M324" s="552">
        <v>0</v>
      </c>
      <c r="N324" s="552">
        <v>0</v>
      </c>
      <c r="O324" s="552">
        <v>0.39700000000000002</v>
      </c>
      <c r="P324" s="552">
        <v>0</v>
      </c>
      <c r="Q324" s="552">
        <v>0</v>
      </c>
      <c r="R324" s="552">
        <v>0</v>
      </c>
      <c r="S324" s="549" t="s">
        <v>760</v>
      </c>
      <c r="T324" s="550">
        <f t="shared" si="8"/>
        <v>0</v>
      </c>
      <c r="U324" s="116" t="str">
        <f t="shared" si="9"/>
        <v>&gt;100 %</v>
      </c>
      <c r="V324" s="355"/>
      <c r="W324" s="52"/>
      <c r="X324" s="119">
        <v>0</v>
      </c>
      <c r="Y324" s="295">
        <v>0</v>
      </c>
      <c r="Z324" s="295">
        <v>0</v>
      </c>
      <c r="AA324" s="302">
        <v>2015</v>
      </c>
      <c r="AB324" s="302">
        <v>2015</v>
      </c>
      <c r="AC324" s="295">
        <v>0</v>
      </c>
      <c r="AD324" s="295">
        <v>0</v>
      </c>
      <c r="AE324" s="295">
        <v>0</v>
      </c>
      <c r="AF324" s="295">
        <v>0</v>
      </c>
      <c r="AG324" s="295">
        <v>0</v>
      </c>
      <c r="AH324" s="295">
        <v>0</v>
      </c>
      <c r="AI324" s="295">
        <v>0</v>
      </c>
    </row>
    <row r="325" spans="1:35" s="49" customFormat="1" ht="35.1" customHeight="1" outlineLevel="1" x14ac:dyDescent="0.25">
      <c r="A325" s="90" t="s">
        <v>353</v>
      </c>
      <c r="B325" s="347"/>
      <c r="C325" s="119" t="s">
        <v>770</v>
      </c>
      <c r="D325" s="552">
        <v>0</v>
      </c>
      <c r="E325" s="550">
        <v>0</v>
      </c>
      <c r="F325" s="550">
        <v>0</v>
      </c>
      <c r="G325" s="552">
        <v>0</v>
      </c>
      <c r="H325" s="552">
        <v>0</v>
      </c>
      <c r="I325" s="552">
        <v>0</v>
      </c>
      <c r="J325" s="552">
        <v>0</v>
      </c>
      <c r="K325" s="552">
        <v>0</v>
      </c>
      <c r="L325" s="552">
        <v>0</v>
      </c>
      <c r="M325" s="552">
        <v>0</v>
      </c>
      <c r="N325" s="552">
        <v>0</v>
      </c>
      <c r="O325" s="552">
        <v>0</v>
      </c>
      <c r="P325" s="552">
        <v>0</v>
      </c>
      <c r="Q325" s="552">
        <v>0.46300000000000002</v>
      </c>
      <c r="R325" s="552">
        <v>0</v>
      </c>
      <c r="S325" s="549" t="s">
        <v>760</v>
      </c>
      <c r="T325" s="550">
        <f t="shared" si="8"/>
        <v>0</v>
      </c>
      <c r="U325" s="116" t="str">
        <f t="shared" si="9"/>
        <v>&gt;100 %</v>
      </c>
      <c r="V325" s="355"/>
      <c r="W325" s="52"/>
      <c r="X325" s="119">
        <v>0</v>
      </c>
      <c r="Y325" s="295">
        <v>0</v>
      </c>
      <c r="Z325" s="295">
        <v>0</v>
      </c>
      <c r="AA325" s="302">
        <v>2015</v>
      </c>
      <c r="AB325" s="302">
        <v>2015</v>
      </c>
      <c r="AC325" s="295">
        <v>0</v>
      </c>
      <c r="AD325" s="295">
        <v>0</v>
      </c>
      <c r="AE325" s="295">
        <v>0</v>
      </c>
      <c r="AF325" s="295">
        <v>0</v>
      </c>
      <c r="AG325" s="295">
        <v>0.12</v>
      </c>
      <c r="AH325" s="295" t="s">
        <v>575</v>
      </c>
      <c r="AI325" s="295" t="s">
        <v>575</v>
      </c>
    </row>
    <row r="326" spans="1:35" s="49" customFormat="1" ht="35.1" customHeight="1" outlineLevel="1" x14ac:dyDescent="0.25">
      <c r="A326" s="90" t="s">
        <v>353</v>
      </c>
      <c r="B326" s="347"/>
      <c r="C326" s="119" t="s">
        <v>771</v>
      </c>
      <c r="D326" s="552">
        <v>0</v>
      </c>
      <c r="E326" s="550">
        <v>0</v>
      </c>
      <c r="F326" s="550">
        <v>1.6631572399999999</v>
      </c>
      <c r="G326" s="552">
        <v>0</v>
      </c>
      <c r="H326" s="552">
        <v>0</v>
      </c>
      <c r="I326" s="552">
        <v>0</v>
      </c>
      <c r="J326" s="552">
        <v>0</v>
      </c>
      <c r="K326" s="552">
        <v>0</v>
      </c>
      <c r="L326" s="552">
        <v>1.6631572399999999</v>
      </c>
      <c r="M326" s="552">
        <v>0</v>
      </c>
      <c r="N326" s="552">
        <v>0</v>
      </c>
      <c r="O326" s="552">
        <v>0</v>
      </c>
      <c r="P326" s="552">
        <v>0</v>
      </c>
      <c r="Q326" s="552">
        <v>1.621</v>
      </c>
      <c r="R326" s="552">
        <v>0</v>
      </c>
      <c r="S326" s="549" t="s">
        <v>760</v>
      </c>
      <c r="T326" s="550">
        <f t="shared" si="8"/>
        <v>1.6631572399999999</v>
      </c>
      <c r="U326" s="116" t="str">
        <f t="shared" si="9"/>
        <v>&gt;100 %</v>
      </c>
      <c r="V326" s="355"/>
      <c r="W326" s="52"/>
      <c r="X326" s="119" t="s">
        <v>393</v>
      </c>
      <c r="Y326" s="295">
        <v>0</v>
      </c>
      <c r="Z326" s="295">
        <v>0</v>
      </c>
      <c r="AA326" s="302">
        <v>2015</v>
      </c>
      <c r="AB326" s="302">
        <v>2015</v>
      </c>
      <c r="AC326" s="295">
        <v>0</v>
      </c>
      <c r="AD326" s="295">
        <v>0</v>
      </c>
      <c r="AE326" s="295">
        <v>0</v>
      </c>
      <c r="AF326" s="295">
        <v>0</v>
      </c>
      <c r="AG326" s="295">
        <v>1.1599999999999999</v>
      </c>
      <c r="AH326" s="295" t="s">
        <v>575</v>
      </c>
      <c r="AI326" s="295" t="s">
        <v>575</v>
      </c>
    </row>
    <row r="327" spans="1:35" s="49" customFormat="1" ht="35.1" customHeight="1" outlineLevel="1" x14ac:dyDescent="0.25">
      <c r="A327" s="90" t="s">
        <v>353</v>
      </c>
      <c r="B327" s="347"/>
      <c r="C327" s="119" t="s">
        <v>829</v>
      </c>
      <c r="D327" s="552">
        <v>0</v>
      </c>
      <c r="E327" s="550">
        <v>0</v>
      </c>
      <c r="F327" s="550">
        <v>0.17517820000000001</v>
      </c>
      <c r="G327" s="552">
        <v>0</v>
      </c>
      <c r="H327" s="552">
        <v>0</v>
      </c>
      <c r="I327" s="552">
        <v>0</v>
      </c>
      <c r="J327" s="552">
        <v>0</v>
      </c>
      <c r="K327" s="552">
        <v>0</v>
      </c>
      <c r="L327" s="552">
        <v>0</v>
      </c>
      <c r="M327" s="552">
        <v>0</v>
      </c>
      <c r="N327" s="552">
        <v>0.17517820000000001</v>
      </c>
      <c r="O327" s="552">
        <v>0.154</v>
      </c>
      <c r="P327" s="552">
        <v>0</v>
      </c>
      <c r="Q327" s="552">
        <v>0.154</v>
      </c>
      <c r="R327" s="552">
        <v>0</v>
      </c>
      <c r="S327" s="549" t="s">
        <v>760</v>
      </c>
      <c r="T327" s="550">
        <f t="shared" si="8"/>
        <v>0.17517820000000001</v>
      </c>
      <c r="U327" s="116" t="str">
        <f t="shared" si="9"/>
        <v>&gt;100 %</v>
      </c>
      <c r="V327" s="355"/>
      <c r="W327" s="52"/>
      <c r="X327" s="119" t="s">
        <v>393</v>
      </c>
      <c r="Y327" s="295">
        <v>0</v>
      </c>
      <c r="Z327" s="295">
        <v>0</v>
      </c>
      <c r="AA327" s="302">
        <v>2015</v>
      </c>
      <c r="AB327" s="302">
        <v>2015</v>
      </c>
      <c r="AC327" s="295">
        <v>0</v>
      </c>
      <c r="AD327" s="295">
        <v>0</v>
      </c>
      <c r="AE327" s="295">
        <v>0</v>
      </c>
      <c r="AF327" s="295">
        <v>0</v>
      </c>
      <c r="AG327" s="295">
        <v>2.7E-2</v>
      </c>
      <c r="AH327" s="295" t="s">
        <v>575</v>
      </c>
      <c r="AI327" s="295" t="s">
        <v>575</v>
      </c>
    </row>
    <row r="328" spans="1:35" s="49" customFormat="1" ht="35.1" customHeight="1" outlineLevel="1" x14ac:dyDescent="0.25">
      <c r="A328" s="90" t="s">
        <v>353</v>
      </c>
      <c r="B328" s="347"/>
      <c r="C328" s="119" t="s">
        <v>830</v>
      </c>
      <c r="D328" s="552">
        <v>0</v>
      </c>
      <c r="E328" s="550">
        <v>0</v>
      </c>
      <c r="F328" s="550">
        <v>0.22643053000000002</v>
      </c>
      <c r="G328" s="552">
        <v>0</v>
      </c>
      <c r="H328" s="552">
        <v>0</v>
      </c>
      <c r="I328" s="552">
        <v>0</v>
      </c>
      <c r="J328" s="552">
        <v>0</v>
      </c>
      <c r="K328" s="552">
        <v>0</v>
      </c>
      <c r="L328" s="552">
        <v>0</v>
      </c>
      <c r="M328" s="552">
        <v>0</v>
      </c>
      <c r="N328" s="552">
        <v>0.22643053000000002</v>
      </c>
      <c r="O328" s="552">
        <v>0.23</v>
      </c>
      <c r="P328" s="552">
        <v>0</v>
      </c>
      <c r="Q328" s="552">
        <v>0.23</v>
      </c>
      <c r="R328" s="552">
        <v>0</v>
      </c>
      <c r="S328" s="549" t="s">
        <v>760</v>
      </c>
      <c r="T328" s="550">
        <f t="shared" si="8"/>
        <v>0.22643053000000002</v>
      </c>
      <c r="U328" s="116" t="str">
        <f t="shared" si="9"/>
        <v>&gt;100 %</v>
      </c>
      <c r="V328" s="355"/>
      <c r="W328" s="52"/>
      <c r="X328" s="119" t="s">
        <v>393</v>
      </c>
      <c r="Y328" s="295">
        <v>0</v>
      </c>
      <c r="Z328" s="295">
        <v>0</v>
      </c>
      <c r="AA328" s="302">
        <v>2015</v>
      </c>
      <c r="AB328" s="302">
        <v>2015</v>
      </c>
      <c r="AC328" s="295">
        <v>0</v>
      </c>
      <c r="AD328" s="295">
        <v>0</v>
      </c>
      <c r="AE328" s="295">
        <v>0</v>
      </c>
      <c r="AF328" s="295">
        <v>0</v>
      </c>
      <c r="AG328" s="295">
        <v>0.156</v>
      </c>
      <c r="AH328" s="295" t="s">
        <v>575</v>
      </c>
      <c r="AI328" s="295" t="s">
        <v>575</v>
      </c>
    </row>
    <row r="329" spans="1:35" s="49" customFormat="1" ht="35.1" customHeight="1" outlineLevel="1" x14ac:dyDescent="0.25">
      <c r="A329" s="90" t="s">
        <v>353</v>
      </c>
      <c r="B329" s="347"/>
      <c r="C329" s="119" t="s">
        <v>831</v>
      </c>
      <c r="D329" s="552">
        <v>0</v>
      </c>
      <c r="E329" s="550">
        <v>0</v>
      </c>
      <c r="F329" s="550">
        <v>0.68520625000000002</v>
      </c>
      <c r="G329" s="552">
        <v>0</v>
      </c>
      <c r="H329" s="552">
        <v>0</v>
      </c>
      <c r="I329" s="552">
        <v>0</v>
      </c>
      <c r="J329" s="552">
        <v>0</v>
      </c>
      <c r="K329" s="552">
        <v>0</v>
      </c>
      <c r="L329" s="552">
        <v>0</v>
      </c>
      <c r="M329" s="552">
        <v>0</v>
      </c>
      <c r="N329" s="552">
        <v>0.68520625000000002</v>
      </c>
      <c r="O329" s="552">
        <v>0.61199999999999999</v>
      </c>
      <c r="P329" s="552">
        <v>0</v>
      </c>
      <c r="Q329" s="552">
        <v>0.61199999999999999</v>
      </c>
      <c r="R329" s="552">
        <v>0</v>
      </c>
      <c r="S329" s="549" t="s">
        <v>760</v>
      </c>
      <c r="T329" s="550">
        <f t="shared" si="8"/>
        <v>0.68520625000000002</v>
      </c>
      <c r="U329" s="116" t="str">
        <f t="shared" si="9"/>
        <v>&gt;100 %</v>
      </c>
      <c r="V329" s="355"/>
      <c r="W329" s="52"/>
      <c r="X329" s="119" t="s">
        <v>393</v>
      </c>
      <c r="Y329" s="295">
        <v>0</v>
      </c>
      <c r="Z329" s="295">
        <v>0</v>
      </c>
      <c r="AA329" s="302">
        <v>2015</v>
      </c>
      <c r="AB329" s="302">
        <v>2015</v>
      </c>
      <c r="AC329" s="295">
        <v>0</v>
      </c>
      <c r="AD329" s="295">
        <v>0</v>
      </c>
      <c r="AE329" s="295">
        <v>0</v>
      </c>
      <c r="AF329" s="295">
        <v>0.16</v>
      </c>
      <c r="AG329" s="295">
        <v>6.0999999999999999E-2</v>
      </c>
      <c r="AH329" s="295" t="s">
        <v>603</v>
      </c>
      <c r="AI329" s="295" t="s">
        <v>603</v>
      </c>
    </row>
    <row r="330" spans="1:35" s="49" customFormat="1" ht="35.1" customHeight="1" outlineLevel="1" x14ac:dyDescent="0.25">
      <c r="A330" s="90" t="s">
        <v>353</v>
      </c>
      <c r="B330" s="347"/>
      <c r="C330" s="119" t="s">
        <v>832</v>
      </c>
      <c r="D330" s="552">
        <v>0</v>
      </c>
      <c r="E330" s="550">
        <v>0</v>
      </c>
      <c r="F330" s="550">
        <v>3.8783060000000001E-2</v>
      </c>
      <c r="G330" s="552">
        <v>0</v>
      </c>
      <c r="H330" s="552">
        <v>0</v>
      </c>
      <c r="I330" s="552">
        <v>0</v>
      </c>
      <c r="J330" s="552">
        <v>0</v>
      </c>
      <c r="K330" s="552">
        <v>0</v>
      </c>
      <c r="L330" s="552">
        <v>3.8783060000000001E-2</v>
      </c>
      <c r="M330" s="552">
        <v>0</v>
      </c>
      <c r="N330" s="552">
        <v>0</v>
      </c>
      <c r="O330" s="552">
        <v>0.54500000000000004</v>
      </c>
      <c r="P330" s="552">
        <v>0.48500000000000004</v>
      </c>
      <c r="Q330" s="552">
        <v>0.54500000000000004</v>
      </c>
      <c r="R330" s="552">
        <v>0.54500000000000004</v>
      </c>
      <c r="S330" s="549" t="s">
        <v>760</v>
      </c>
      <c r="T330" s="550">
        <f t="shared" si="8"/>
        <v>3.8783060000000001E-2</v>
      </c>
      <c r="U330" s="116" t="str">
        <f t="shared" si="9"/>
        <v>&gt;100 %</v>
      </c>
      <c r="V330" s="355"/>
      <c r="W330" s="52"/>
      <c r="X330" s="119" t="s">
        <v>393</v>
      </c>
      <c r="Y330" s="295">
        <v>0</v>
      </c>
      <c r="Z330" s="295">
        <v>0</v>
      </c>
      <c r="AA330" s="302">
        <v>2015</v>
      </c>
      <c r="AB330" s="302">
        <v>2015</v>
      </c>
      <c r="AC330" s="295">
        <v>0</v>
      </c>
      <c r="AD330" s="295">
        <v>0</v>
      </c>
      <c r="AE330" s="295">
        <v>0</v>
      </c>
      <c r="AF330" s="295">
        <v>0</v>
      </c>
      <c r="AG330" s="295">
        <v>0.1</v>
      </c>
      <c r="AH330" s="295" t="s">
        <v>603</v>
      </c>
      <c r="AI330" s="295" t="s">
        <v>603</v>
      </c>
    </row>
    <row r="331" spans="1:35" s="49" customFormat="1" ht="35.1" customHeight="1" outlineLevel="1" x14ac:dyDescent="0.25">
      <c r="A331" s="90" t="s">
        <v>353</v>
      </c>
      <c r="B331" s="347"/>
      <c r="C331" s="119" t="s">
        <v>833</v>
      </c>
      <c r="D331" s="552">
        <v>0</v>
      </c>
      <c r="E331" s="550">
        <v>0</v>
      </c>
      <c r="F331" s="550">
        <v>0</v>
      </c>
      <c r="G331" s="552">
        <v>0</v>
      </c>
      <c r="H331" s="552">
        <v>0</v>
      </c>
      <c r="I331" s="552">
        <v>0</v>
      </c>
      <c r="J331" s="552">
        <v>0</v>
      </c>
      <c r="K331" s="552">
        <v>0</v>
      </c>
      <c r="L331" s="552">
        <v>0</v>
      </c>
      <c r="M331" s="552">
        <v>0</v>
      </c>
      <c r="N331" s="552">
        <v>0</v>
      </c>
      <c r="O331" s="552">
        <v>0.318</v>
      </c>
      <c r="P331" s="552">
        <v>0.27700000000000002</v>
      </c>
      <c r="Q331" s="552">
        <v>0.318</v>
      </c>
      <c r="R331" s="552">
        <v>0.318</v>
      </c>
      <c r="S331" s="549" t="s">
        <v>760</v>
      </c>
      <c r="T331" s="550">
        <f t="shared" si="8"/>
        <v>0</v>
      </c>
      <c r="U331" s="116" t="str">
        <f t="shared" si="9"/>
        <v>&gt;100 %</v>
      </c>
      <c r="V331" s="355"/>
      <c r="W331" s="52"/>
      <c r="X331" s="119">
        <v>0</v>
      </c>
      <c r="Y331" s="295">
        <v>0</v>
      </c>
      <c r="Z331" s="295">
        <v>0</v>
      </c>
      <c r="AA331" s="302">
        <v>2015</v>
      </c>
      <c r="AB331" s="302">
        <v>2015</v>
      </c>
      <c r="AC331" s="295">
        <v>0</v>
      </c>
      <c r="AD331" s="295">
        <v>0</v>
      </c>
      <c r="AE331" s="295">
        <v>0</v>
      </c>
      <c r="AF331" s="295">
        <v>0</v>
      </c>
      <c r="AG331" s="295">
        <v>0.33500000000000002</v>
      </c>
      <c r="AH331" s="295" t="s">
        <v>575</v>
      </c>
      <c r="AI331" s="295" t="s">
        <v>575</v>
      </c>
    </row>
    <row r="332" spans="1:35" s="49" customFormat="1" ht="35.1" customHeight="1" outlineLevel="1" x14ac:dyDescent="0.25">
      <c r="A332" s="90" t="s">
        <v>353</v>
      </c>
      <c r="B332" s="347"/>
      <c r="C332" s="119" t="s">
        <v>834</v>
      </c>
      <c r="D332" s="552">
        <v>0</v>
      </c>
      <c r="E332" s="550">
        <v>0</v>
      </c>
      <c r="F332" s="550">
        <v>0.73298741000000001</v>
      </c>
      <c r="G332" s="552">
        <v>0</v>
      </c>
      <c r="H332" s="552">
        <v>0</v>
      </c>
      <c r="I332" s="552">
        <v>0</v>
      </c>
      <c r="J332" s="552">
        <v>0</v>
      </c>
      <c r="K332" s="552">
        <v>0</v>
      </c>
      <c r="L332" s="552">
        <v>0</v>
      </c>
      <c r="M332" s="552">
        <v>0</v>
      </c>
      <c r="N332" s="552">
        <v>0.73298741000000001</v>
      </c>
      <c r="O332" s="552">
        <v>0.65700000000000003</v>
      </c>
      <c r="P332" s="552">
        <v>0</v>
      </c>
      <c r="Q332" s="552">
        <v>0.65700000000000003</v>
      </c>
      <c r="R332" s="552">
        <v>0</v>
      </c>
      <c r="S332" s="549" t="s">
        <v>760</v>
      </c>
      <c r="T332" s="550">
        <f t="shared" si="8"/>
        <v>0.73298741000000001</v>
      </c>
      <c r="U332" s="116" t="str">
        <f t="shared" si="9"/>
        <v>&gt;100 %</v>
      </c>
      <c r="V332" s="355"/>
      <c r="W332" s="52"/>
      <c r="X332" s="119" t="s">
        <v>393</v>
      </c>
      <c r="Y332" s="295">
        <v>0</v>
      </c>
      <c r="Z332" s="295">
        <v>0</v>
      </c>
      <c r="AA332" s="302">
        <v>2015</v>
      </c>
      <c r="AB332" s="302">
        <v>2015</v>
      </c>
      <c r="AC332" s="295">
        <v>0</v>
      </c>
      <c r="AD332" s="295">
        <v>0</v>
      </c>
      <c r="AE332" s="295">
        <v>0</v>
      </c>
      <c r="AF332" s="295">
        <v>0.16</v>
      </c>
      <c r="AG332" s="295">
        <v>9.7000000000000003E-2</v>
      </c>
      <c r="AH332" s="295" t="s">
        <v>603</v>
      </c>
      <c r="AI332" s="295" t="s">
        <v>603</v>
      </c>
    </row>
    <row r="333" spans="1:35" s="49" customFormat="1" ht="35.1" customHeight="1" outlineLevel="1" x14ac:dyDescent="0.25">
      <c r="A333" s="90" t="s">
        <v>353</v>
      </c>
      <c r="B333" s="347"/>
      <c r="C333" s="119" t="s">
        <v>835</v>
      </c>
      <c r="D333" s="552">
        <v>0</v>
      </c>
      <c r="E333" s="550">
        <v>0</v>
      </c>
      <c r="F333" s="550">
        <v>0</v>
      </c>
      <c r="G333" s="552">
        <v>0</v>
      </c>
      <c r="H333" s="552">
        <v>0</v>
      </c>
      <c r="I333" s="552">
        <v>0</v>
      </c>
      <c r="J333" s="552">
        <v>0</v>
      </c>
      <c r="K333" s="552">
        <v>0</v>
      </c>
      <c r="L333" s="552">
        <v>0</v>
      </c>
      <c r="M333" s="552">
        <v>0</v>
      </c>
      <c r="N333" s="552">
        <v>0</v>
      </c>
      <c r="O333" s="552">
        <v>1.2857400000000001</v>
      </c>
      <c r="P333" s="552">
        <v>4.5740000000000114E-2</v>
      </c>
      <c r="Q333" s="552">
        <v>1.2857400000000001</v>
      </c>
      <c r="R333" s="552">
        <v>1.2857400000000001</v>
      </c>
      <c r="S333" s="549" t="s">
        <v>760</v>
      </c>
      <c r="T333" s="550">
        <f t="shared" si="8"/>
        <v>0</v>
      </c>
      <c r="U333" s="116" t="str">
        <f t="shared" si="9"/>
        <v>&gt;100 %</v>
      </c>
      <c r="V333" s="355"/>
      <c r="W333" s="52"/>
      <c r="X333" s="119">
        <v>0</v>
      </c>
      <c r="Y333" s="295">
        <v>0</v>
      </c>
      <c r="Z333" s="295">
        <v>0</v>
      </c>
      <c r="AA333" s="302">
        <v>2015</v>
      </c>
      <c r="AB333" s="302">
        <v>2015</v>
      </c>
      <c r="AC333" s="295">
        <v>0</v>
      </c>
      <c r="AD333" s="295">
        <v>0</v>
      </c>
      <c r="AE333" s="295">
        <v>0</v>
      </c>
      <c r="AF333" s="295">
        <v>0</v>
      </c>
      <c r="AG333" s="295">
        <v>0.94399999999999995</v>
      </c>
      <c r="AH333" s="295" t="s">
        <v>575</v>
      </c>
      <c r="AI333" s="295" t="s">
        <v>575</v>
      </c>
    </row>
    <row r="334" spans="1:35" s="49" customFormat="1" ht="35.1" customHeight="1" outlineLevel="1" x14ac:dyDescent="0.25">
      <c r="A334" s="90" t="s">
        <v>353</v>
      </c>
      <c r="B334" s="347"/>
      <c r="C334" s="119" t="s">
        <v>836</v>
      </c>
      <c r="D334" s="552">
        <v>0</v>
      </c>
      <c r="E334" s="550">
        <v>0</v>
      </c>
      <c r="F334" s="550">
        <v>4.4999999999999998E-2</v>
      </c>
      <c r="G334" s="552">
        <v>0</v>
      </c>
      <c r="H334" s="552">
        <v>0</v>
      </c>
      <c r="I334" s="552">
        <v>0</v>
      </c>
      <c r="J334" s="552">
        <v>0</v>
      </c>
      <c r="K334" s="552">
        <v>0</v>
      </c>
      <c r="L334" s="552">
        <v>4.4999999999999998E-2</v>
      </c>
      <c r="M334" s="552">
        <v>0</v>
      </c>
      <c r="N334" s="552">
        <v>0</v>
      </c>
      <c r="O334" s="552">
        <v>0.873</v>
      </c>
      <c r="P334" s="552">
        <v>0.75</v>
      </c>
      <c r="Q334" s="552">
        <v>0</v>
      </c>
      <c r="R334" s="552">
        <v>0</v>
      </c>
      <c r="S334" s="549" t="s">
        <v>760</v>
      </c>
      <c r="T334" s="550">
        <f t="shared" si="8"/>
        <v>4.4999999999999998E-2</v>
      </c>
      <c r="U334" s="116" t="str">
        <f t="shared" si="9"/>
        <v>&gt;100 %</v>
      </c>
      <c r="V334" s="355"/>
      <c r="W334" s="52"/>
      <c r="X334" s="119" t="s">
        <v>393</v>
      </c>
      <c r="Y334" s="295">
        <v>0</v>
      </c>
      <c r="Z334" s="295">
        <v>0</v>
      </c>
      <c r="AA334" s="302">
        <v>2015</v>
      </c>
      <c r="AB334" s="302">
        <v>2015</v>
      </c>
      <c r="AC334" s="295">
        <v>0</v>
      </c>
      <c r="AD334" s="295">
        <v>0</v>
      </c>
      <c r="AE334" s="295">
        <v>0</v>
      </c>
      <c r="AF334" s="295">
        <v>0</v>
      </c>
      <c r="AG334" s="295">
        <v>0</v>
      </c>
      <c r="AH334" s="295">
        <v>0</v>
      </c>
      <c r="AI334" s="295">
        <v>0</v>
      </c>
    </row>
    <row r="335" spans="1:35" s="49" customFormat="1" ht="35.1" customHeight="1" outlineLevel="1" x14ac:dyDescent="0.25">
      <c r="A335" s="90" t="s">
        <v>353</v>
      </c>
      <c r="B335" s="347"/>
      <c r="C335" s="119" t="s">
        <v>837</v>
      </c>
      <c r="D335" s="552">
        <v>0</v>
      </c>
      <c r="E335" s="550">
        <v>0</v>
      </c>
      <c r="F335" s="550">
        <v>0.12836373000000001</v>
      </c>
      <c r="G335" s="552">
        <v>0</v>
      </c>
      <c r="H335" s="552">
        <v>0</v>
      </c>
      <c r="I335" s="552">
        <v>0</v>
      </c>
      <c r="J335" s="552">
        <v>0</v>
      </c>
      <c r="K335" s="552">
        <v>0</v>
      </c>
      <c r="L335" s="552">
        <v>0</v>
      </c>
      <c r="M335" s="552">
        <v>0</v>
      </c>
      <c r="N335" s="552">
        <v>0.12836373000000001</v>
      </c>
      <c r="O335" s="552">
        <v>0.624</v>
      </c>
      <c r="P335" s="552">
        <v>0.624</v>
      </c>
      <c r="Q335" s="552">
        <v>0.624</v>
      </c>
      <c r="R335" s="552">
        <v>0.624</v>
      </c>
      <c r="S335" s="549" t="s">
        <v>760</v>
      </c>
      <c r="T335" s="550">
        <f t="shared" si="8"/>
        <v>0.12836373000000001</v>
      </c>
      <c r="U335" s="116" t="str">
        <f t="shared" si="9"/>
        <v>&gt;100 %</v>
      </c>
      <c r="V335" s="355"/>
      <c r="W335" s="52"/>
      <c r="X335" s="119" t="s">
        <v>393</v>
      </c>
      <c r="Y335" s="295">
        <v>0</v>
      </c>
      <c r="Z335" s="295">
        <v>0</v>
      </c>
      <c r="AA335" s="302">
        <v>2015</v>
      </c>
      <c r="AB335" s="302">
        <v>2015</v>
      </c>
      <c r="AC335" s="295">
        <v>0</v>
      </c>
      <c r="AD335" s="295">
        <v>0</v>
      </c>
      <c r="AE335" s="295">
        <v>0</v>
      </c>
      <c r="AF335" s="295">
        <v>0.1</v>
      </c>
      <c r="AG335" s="295">
        <v>5.5E-2</v>
      </c>
      <c r="AH335" s="295" t="s">
        <v>603</v>
      </c>
      <c r="AI335" s="295" t="s">
        <v>603</v>
      </c>
    </row>
    <row r="336" spans="1:35" s="49" customFormat="1" ht="35.1" customHeight="1" outlineLevel="1" x14ac:dyDescent="0.25">
      <c r="A336" s="90" t="s">
        <v>353</v>
      </c>
      <c r="B336" s="347"/>
      <c r="C336" s="119" t="s">
        <v>838</v>
      </c>
      <c r="D336" s="552">
        <v>0</v>
      </c>
      <c r="E336" s="550">
        <v>0</v>
      </c>
      <c r="F336" s="550">
        <v>0</v>
      </c>
      <c r="G336" s="552">
        <v>0</v>
      </c>
      <c r="H336" s="552">
        <v>0</v>
      </c>
      <c r="I336" s="552">
        <v>0</v>
      </c>
      <c r="J336" s="552">
        <v>0</v>
      </c>
      <c r="K336" s="552">
        <v>0</v>
      </c>
      <c r="L336" s="552">
        <v>0</v>
      </c>
      <c r="M336" s="552">
        <v>0</v>
      </c>
      <c r="N336" s="552">
        <v>0</v>
      </c>
      <c r="O336" s="552">
        <v>7.1999999999999995E-2</v>
      </c>
      <c r="P336" s="552">
        <v>1.9999999999999997E-2</v>
      </c>
      <c r="Q336" s="552">
        <v>0.35099999999999998</v>
      </c>
      <c r="R336" s="552">
        <v>0.35099999999999998</v>
      </c>
      <c r="S336" s="549" t="s">
        <v>760</v>
      </c>
      <c r="T336" s="550">
        <f t="shared" si="8"/>
        <v>0</v>
      </c>
      <c r="U336" s="116" t="str">
        <f t="shared" si="9"/>
        <v>&gt;100 %</v>
      </c>
      <c r="V336" s="355"/>
      <c r="W336" s="52"/>
      <c r="X336" s="119">
        <v>0</v>
      </c>
      <c r="Y336" s="295">
        <v>0</v>
      </c>
      <c r="Z336" s="295">
        <v>0</v>
      </c>
      <c r="AA336" s="302">
        <v>2014</v>
      </c>
      <c r="AB336" s="302">
        <v>2015</v>
      </c>
      <c r="AC336" s="295">
        <v>0</v>
      </c>
      <c r="AD336" s="295">
        <v>0</v>
      </c>
      <c r="AE336" s="295">
        <v>0</v>
      </c>
      <c r="AF336" s="295">
        <v>0</v>
      </c>
      <c r="AG336" s="295">
        <v>0.59099999999999997</v>
      </c>
      <c r="AH336" s="295" t="s">
        <v>575</v>
      </c>
      <c r="AI336" s="295" t="s">
        <v>575</v>
      </c>
    </row>
    <row r="337" spans="1:35" s="49" customFormat="1" ht="35.1" customHeight="1" outlineLevel="1" x14ac:dyDescent="0.25">
      <c r="A337" s="90" t="s">
        <v>353</v>
      </c>
      <c r="B337" s="347"/>
      <c r="C337" s="119" t="s">
        <v>839</v>
      </c>
      <c r="D337" s="552">
        <v>0</v>
      </c>
      <c r="E337" s="550">
        <v>0</v>
      </c>
      <c r="F337" s="550">
        <v>0</v>
      </c>
      <c r="G337" s="552">
        <v>0</v>
      </c>
      <c r="H337" s="552">
        <v>0</v>
      </c>
      <c r="I337" s="552">
        <v>0</v>
      </c>
      <c r="J337" s="552">
        <v>0</v>
      </c>
      <c r="K337" s="552">
        <v>0</v>
      </c>
      <c r="L337" s="552">
        <v>0</v>
      </c>
      <c r="M337" s="552">
        <v>0</v>
      </c>
      <c r="N337" s="552">
        <v>0</v>
      </c>
      <c r="O337" s="552">
        <v>0.36799999999999999</v>
      </c>
      <c r="P337" s="552">
        <v>0</v>
      </c>
      <c r="Q337" s="552">
        <v>0.36799999999999999</v>
      </c>
      <c r="R337" s="552">
        <v>0.36799999999999999</v>
      </c>
      <c r="S337" s="549" t="s">
        <v>760</v>
      </c>
      <c r="T337" s="550">
        <f t="shared" ref="T337:T400" si="10">F337-E337</f>
        <v>0</v>
      </c>
      <c r="U337" s="116" t="str">
        <f t="shared" ref="U337:U400" si="11">IF(E337=0,"&gt;100 %",F337/E337)</f>
        <v>&gt;100 %</v>
      </c>
      <c r="V337" s="355"/>
      <c r="W337" s="52"/>
      <c r="X337" s="119">
        <v>0</v>
      </c>
      <c r="Y337" s="295">
        <v>0</v>
      </c>
      <c r="Z337" s="295">
        <v>0</v>
      </c>
      <c r="AA337" s="302">
        <v>2015</v>
      </c>
      <c r="AB337" s="302">
        <v>2015</v>
      </c>
      <c r="AC337" s="295">
        <v>0</v>
      </c>
      <c r="AD337" s="295">
        <v>0</v>
      </c>
      <c r="AE337" s="295">
        <v>0</v>
      </c>
      <c r="AF337" s="295">
        <v>0</v>
      </c>
      <c r="AG337" s="295">
        <v>0.62</v>
      </c>
      <c r="AH337" s="295" t="s">
        <v>575</v>
      </c>
      <c r="AI337" s="295" t="s">
        <v>575</v>
      </c>
    </row>
    <row r="338" spans="1:35" s="49" customFormat="1" ht="35.1" customHeight="1" outlineLevel="1" x14ac:dyDescent="0.25">
      <c r="A338" s="90" t="s">
        <v>353</v>
      </c>
      <c r="B338" s="347"/>
      <c r="C338" s="119" t="s">
        <v>840</v>
      </c>
      <c r="D338" s="552">
        <v>0</v>
      </c>
      <c r="E338" s="550">
        <v>0</v>
      </c>
      <c r="F338" s="550">
        <v>0</v>
      </c>
      <c r="G338" s="552">
        <v>0</v>
      </c>
      <c r="H338" s="552">
        <v>0</v>
      </c>
      <c r="I338" s="552">
        <v>0</v>
      </c>
      <c r="J338" s="552">
        <v>0</v>
      </c>
      <c r="K338" s="552">
        <v>0</v>
      </c>
      <c r="L338" s="552">
        <v>0</v>
      </c>
      <c r="M338" s="552">
        <v>0</v>
      </c>
      <c r="N338" s="552">
        <v>0</v>
      </c>
      <c r="O338" s="552">
        <v>3.6999999999999998E-2</v>
      </c>
      <c r="P338" s="552">
        <v>0</v>
      </c>
      <c r="Q338" s="552">
        <v>0</v>
      </c>
      <c r="R338" s="552">
        <v>0</v>
      </c>
      <c r="S338" s="549" t="s">
        <v>760</v>
      </c>
      <c r="T338" s="550">
        <f t="shared" si="10"/>
        <v>0</v>
      </c>
      <c r="U338" s="116" t="str">
        <f t="shared" si="11"/>
        <v>&gt;100 %</v>
      </c>
      <c r="V338" s="355"/>
      <c r="W338" s="52"/>
      <c r="X338" s="119">
        <v>0</v>
      </c>
      <c r="Y338" s="295">
        <v>0</v>
      </c>
      <c r="Z338" s="295">
        <v>0</v>
      </c>
      <c r="AA338" s="302">
        <v>2015</v>
      </c>
      <c r="AB338" s="302">
        <v>2015</v>
      </c>
      <c r="AC338" s="295">
        <v>0</v>
      </c>
      <c r="AD338" s="295">
        <v>0</v>
      </c>
      <c r="AE338" s="295">
        <v>0</v>
      </c>
      <c r="AF338" s="295">
        <v>0</v>
      </c>
      <c r="AG338" s="295">
        <v>0</v>
      </c>
      <c r="AH338" s="295">
        <v>0</v>
      </c>
      <c r="AI338" s="295">
        <v>0</v>
      </c>
    </row>
    <row r="339" spans="1:35" s="49" customFormat="1" ht="35.1" customHeight="1" outlineLevel="1" x14ac:dyDescent="0.25">
      <c r="A339" s="90" t="s">
        <v>353</v>
      </c>
      <c r="B339" s="347"/>
      <c r="C339" s="119" t="s">
        <v>841</v>
      </c>
      <c r="D339" s="552">
        <v>0</v>
      </c>
      <c r="E339" s="550">
        <v>0</v>
      </c>
      <c r="F339" s="550">
        <v>0</v>
      </c>
      <c r="G339" s="552">
        <v>0</v>
      </c>
      <c r="H339" s="552">
        <v>0</v>
      </c>
      <c r="I339" s="552">
        <v>0</v>
      </c>
      <c r="J339" s="552">
        <v>0</v>
      </c>
      <c r="K339" s="552">
        <v>0</v>
      </c>
      <c r="L339" s="552">
        <v>0</v>
      </c>
      <c r="M339" s="552">
        <v>0</v>
      </c>
      <c r="N339" s="552">
        <v>0</v>
      </c>
      <c r="O339" s="552">
        <v>7.4999999999999997E-2</v>
      </c>
      <c r="P339" s="552">
        <v>5.7999999999999996E-2</v>
      </c>
      <c r="Q339" s="552">
        <v>7.4999999999999997E-2</v>
      </c>
      <c r="R339" s="552">
        <v>7.4999999999999997E-2</v>
      </c>
      <c r="S339" s="549" t="s">
        <v>760</v>
      </c>
      <c r="T339" s="550">
        <f t="shared" si="10"/>
        <v>0</v>
      </c>
      <c r="U339" s="116" t="str">
        <f t="shared" si="11"/>
        <v>&gt;100 %</v>
      </c>
      <c r="V339" s="355"/>
      <c r="W339" s="52"/>
      <c r="X339" s="119">
        <v>0</v>
      </c>
      <c r="Y339" s="295">
        <v>0</v>
      </c>
      <c r="Z339" s="295">
        <v>0</v>
      </c>
      <c r="AA339" s="302">
        <v>2015</v>
      </c>
      <c r="AB339" s="302">
        <v>2015</v>
      </c>
      <c r="AC339" s="295">
        <v>0</v>
      </c>
      <c r="AD339" s="295">
        <v>0</v>
      </c>
      <c r="AE339" s="295">
        <v>0</v>
      </c>
      <c r="AF339" s="295">
        <v>0</v>
      </c>
      <c r="AG339" s="295">
        <v>0.02</v>
      </c>
      <c r="AH339" s="295" t="s">
        <v>575</v>
      </c>
      <c r="AI339" s="295" t="s">
        <v>575</v>
      </c>
    </row>
    <row r="340" spans="1:35" s="49" customFormat="1" ht="35.1" customHeight="1" outlineLevel="1" x14ac:dyDescent="0.25">
      <c r="A340" s="90" t="s">
        <v>353</v>
      </c>
      <c r="B340" s="347"/>
      <c r="C340" s="119" t="s">
        <v>842</v>
      </c>
      <c r="D340" s="552">
        <v>0</v>
      </c>
      <c r="E340" s="550">
        <v>0</v>
      </c>
      <c r="F340" s="550">
        <v>0.14849746999999999</v>
      </c>
      <c r="G340" s="552">
        <v>0</v>
      </c>
      <c r="H340" s="552">
        <v>0</v>
      </c>
      <c r="I340" s="552">
        <v>0</v>
      </c>
      <c r="J340" s="552">
        <v>0</v>
      </c>
      <c r="K340" s="552">
        <v>0</v>
      </c>
      <c r="L340" s="552">
        <v>0</v>
      </c>
      <c r="M340" s="552">
        <v>0</v>
      </c>
      <c r="N340" s="552">
        <v>0.14849746999999999</v>
      </c>
      <c r="O340" s="552">
        <v>1.0109999999999999</v>
      </c>
      <c r="P340" s="552">
        <v>0</v>
      </c>
      <c r="Q340" s="552">
        <v>1.0109999999999999</v>
      </c>
      <c r="R340" s="552">
        <v>0</v>
      </c>
      <c r="S340" s="549" t="s">
        <v>760</v>
      </c>
      <c r="T340" s="550">
        <f t="shared" si="10"/>
        <v>0.14849746999999999</v>
      </c>
      <c r="U340" s="116" t="str">
        <f t="shared" si="11"/>
        <v>&gt;100 %</v>
      </c>
      <c r="V340" s="355"/>
      <c r="W340" s="52"/>
      <c r="X340" s="119" t="s">
        <v>393</v>
      </c>
      <c r="Y340" s="295">
        <v>0</v>
      </c>
      <c r="Z340" s="295">
        <v>0</v>
      </c>
      <c r="AA340" s="302">
        <v>2014</v>
      </c>
      <c r="AB340" s="302">
        <v>2015</v>
      </c>
      <c r="AC340" s="295">
        <v>0</v>
      </c>
      <c r="AD340" s="295">
        <v>0</v>
      </c>
      <c r="AE340" s="295">
        <v>0</v>
      </c>
      <c r="AF340" s="295">
        <v>0.26</v>
      </c>
      <c r="AG340" s="295">
        <v>0.85499999999999998</v>
      </c>
      <c r="AH340" s="295" t="s">
        <v>575</v>
      </c>
      <c r="AI340" s="295" t="s">
        <v>575</v>
      </c>
    </row>
    <row r="341" spans="1:35" s="49" customFormat="1" ht="35.1" customHeight="1" outlineLevel="1" x14ac:dyDescent="0.25">
      <c r="A341" s="90" t="s">
        <v>353</v>
      </c>
      <c r="B341" s="347"/>
      <c r="C341" s="119" t="s">
        <v>843</v>
      </c>
      <c r="D341" s="552">
        <v>0</v>
      </c>
      <c r="E341" s="550">
        <v>0</v>
      </c>
      <c r="F341" s="550">
        <v>1.76850475</v>
      </c>
      <c r="G341" s="552">
        <v>0</v>
      </c>
      <c r="H341" s="552">
        <v>0</v>
      </c>
      <c r="I341" s="552">
        <v>0</v>
      </c>
      <c r="J341" s="552">
        <v>0</v>
      </c>
      <c r="K341" s="552">
        <v>0</v>
      </c>
      <c r="L341" s="552">
        <v>0.85214992999999994</v>
      </c>
      <c r="M341" s="552">
        <v>0</v>
      </c>
      <c r="N341" s="552">
        <v>0.9163548199999999</v>
      </c>
      <c r="O341" s="552">
        <v>0.90200000000000002</v>
      </c>
      <c r="P341" s="552">
        <v>0.88400000000000001</v>
      </c>
      <c r="Q341" s="552">
        <v>0.90200000000000002</v>
      </c>
      <c r="R341" s="552">
        <v>0.90200000000000002</v>
      </c>
      <c r="S341" s="549" t="s">
        <v>760</v>
      </c>
      <c r="T341" s="550">
        <f t="shared" si="10"/>
        <v>1.76850475</v>
      </c>
      <c r="U341" s="116" t="str">
        <f t="shared" si="11"/>
        <v>&gt;100 %</v>
      </c>
      <c r="V341" s="355"/>
      <c r="W341" s="52"/>
      <c r="X341" s="119" t="s">
        <v>393</v>
      </c>
      <c r="Y341" s="295">
        <v>0</v>
      </c>
      <c r="Z341" s="295">
        <v>0</v>
      </c>
      <c r="AA341" s="302">
        <v>2015</v>
      </c>
      <c r="AB341" s="302">
        <v>2015</v>
      </c>
      <c r="AC341" s="295">
        <v>0</v>
      </c>
      <c r="AD341" s="295">
        <v>0</v>
      </c>
      <c r="AE341" s="295">
        <v>0</v>
      </c>
      <c r="AF341" s="295">
        <v>0.16</v>
      </c>
      <c r="AG341" s="295">
        <v>0.31</v>
      </c>
      <c r="AH341" s="295" t="s">
        <v>603</v>
      </c>
      <c r="AI341" s="295" t="s">
        <v>603</v>
      </c>
    </row>
    <row r="342" spans="1:35" s="49" customFormat="1" ht="35.1" customHeight="1" outlineLevel="1" x14ac:dyDescent="0.25">
      <c r="A342" s="90" t="s">
        <v>353</v>
      </c>
      <c r="B342" s="347"/>
      <c r="C342" s="119" t="s">
        <v>844</v>
      </c>
      <c r="D342" s="552">
        <v>0</v>
      </c>
      <c r="E342" s="550">
        <v>0</v>
      </c>
      <c r="F342" s="550">
        <v>0.67947656000000001</v>
      </c>
      <c r="G342" s="552">
        <v>0</v>
      </c>
      <c r="H342" s="552">
        <v>0</v>
      </c>
      <c r="I342" s="552">
        <v>0</v>
      </c>
      <c r="J342" s="552">
        <v>0</v>
      </c>
      <c r="K342" s="552">
        <v>0</v>
      </c>
      <c r="L342" s="552">
        <v>0.67947656000000001</v>
      </c>
      <c r="M342" s="552">
        <v>0</v>
      </c>
      <c r="N342" s="552">
        <v>0</v>
      </c>
      <c r="O342" s="552">
        <v>0.621</v>
      </c>
      <c r="P342" s="552">
        <v>2.8000000000000025E-2</v>
      </c>
      <c r="Q342" s="552">
        <v>0</v>
      </c>
      <c r="R342" s="552">
        <v>0</v>
      </c>
      <c r="S342" s="549" t="s">
        <v>760</v>
      </c>
      <c r="T342" s="550">
        <f t="shared" si="10"/>
        <v>0.67947656000000001</v>
      </c>
      <c r="U342" s="116" t="str">
        <f t="shared" si="11"/>
        <v>&gt;100 %</v>
      </c>
      <c r="V342" s="355"/>
      <c r="W342" s="52"/>
      <c r="X342" s="119" t="s">
        <v>393</v>
      </c>
      <c r="Y342" s="295">
        <v>0</v>
      </c>
      <c r="Z342" s="295">
        <v>0</v>
      </c>
      <c r="AA342" s="302">
        <v>2015</v>
      </c>
      <c r="AB342" s="302">
        <v>2015</v>
      </c>
      <c r="AC342" s="295">
        <v>0</v>
      </c>
      <c r="AD342" s="295">
        <v>0</v>
      </c>
      <c r="AE342" s="295">
        <v>0</v>
      </c>
      <c r="AF342" s="295">
        <v>0</v>
      </c>
      <c r="AG342" s="295">
        <v>0</v>
      </c>
      <c r="AH342" s="295">
        <v>0</v>
      </c>
      <c r="AI342" s="295">
        <v>0</v>
      </c>
    </row>
    <row r="343" spans="1:35" s="49" customFormat="1" ht="35.1" customHeight="1" outlineLevel="1" x14ac:dyDescent="0.25">
      <c r="A343" s="90" t="s">
        <v>353</v>
      </c>
      <c r="B343" s="347"/>
      <c r="C343" s="119" t="s">
        <v>845</v>
      </c>
      <c r="D343" s="552">
        <v>0</v>
      </c>
      <c r="E343" s="550">
        <v>0</v>
      </c>
      <c r="F343" s="550">
        <v>0</v>
      </c>
      <c r="G343" s="552">
        <v>0</v>
      </c>
      <c r="H343" s="552">
        <v>0</v>
      </c>
      <c r="I343" s="552">
        <v>0</v>
      </c>
      <c r="J343" s="552">
        <v>0</v>
      </c>
      <c r="K343" s="552">
        <v>0</v>
      </c>
      <c r="L343" s="552">
        <v>0</v>
      </c>
      <c r="M343" s="552">
        <v>0</v>
      </c>
      <c r="N343" s="552">
        <v>0</v>
      </c>
      <c r="O343" s="552">
        <v>0.48399999999999999</v>
      </c>
      <c r="P343" s="552">
        <v>0</v>
      </c>
      <c r="Q343" s="552">
        <v>0.48399999999999999</v>
      </c>
      <c r="R343" s="552">
        <v>0</v>
      </c>
      <c r="S343" s="549" t="s">
        <v>760</v>
      </c>
      <c r="T343" s="550">
        <f t="shared" si="10"/>
        <v>0</v>
      </c>
      <c r="U343" s="116" t="str">
        <f t="shared" si="11"/>
        <v>&gt;100 %</v>
      </c>
      <c r="V343" s="355"/>
      <c r="W343" s="52"/>
      <c r="X343" s="119">
        <v>0</v>
      </c>
      <c r="Y343" s="295">
        <v>0</v>
      </c>
      <c r="Z343" s="295">
        <v>0</v>
      </c>
      <c r="AA343" s="302">
        <v>2014</v>
      </c>
      <c r="AB343" s="302">
        <v>2015</v>
      </c>
      <c r="AC343" s="295">
        <v>0</v>
      </c>
      <c r="AD343" s="295">
        <v>0</v>
      </c>
      <c r="AE343" s="295">
        <v>0</v>
      </c>
      <c r="AF343" s="295">
        <v>0.1</v>
      </c>
      <c r="AG343" s="295">
        <v>0.04</v>
      </c>
      <c r="AH343" s="295" t="s">
        <v>603</v>
      </c>
      <c r="AI343" s="295" t="s">
        <v>603</v>
      </c>
    </row>
    <row r="344" spans="1:35" s="49" customFormat="1" ht="35.1" customHeight="1" outlineLevel="1" x14ac:dyDescent="0.25">
      <c r="A344" s="90" t="s">
        <v>353</v>
      </c>
      <c r="B344" s="347"/>
      <c r="C344" s="119" t="s">
        <v>940</v>
      </c>
      <c r="D344" s="552">
        <v>0</v>
      </c>
      <c r="E344" s="550">
        <v>0</v>
      </c>
      <c r="F344" s="550">
        <v>0</v>
      </c>
      <c r="G344" s="552">
        <v>0</v>
      </c>
      <c r="H344" s="552">
        <v>0</v>
      </c>
      <c r="I344" s="552">
        <v>0</v>
      </c>
      <c r="J344" s="552">
        <v>0</v>
      </c>
      <c r="K344" s="552">
        <v>0</v>
      </c>
      <c r="L344" s="552">
        <v>0</v>
      </c>
      <c r="M344" s="552">
        <v>0</v>
      </c>
      <c r="N344" s="552">
        <v>0</v>
      </c>
      <c r="O344" s="552">
        <v>0.64900000000000002</v>
      </c>
      <c r="P344" s="552">
        <v>0.64900000000000002</v>
      </c>
      <c r="Q344" s="552">
        <v>0</v>
      </c>
      <c r="R344" s="552">
        <v>0</v>
      </c>
      <c r="S344" s="549" t="s">
        <v>760</v>
      </c>
      <c r="T344" s="550">
        <f t="shared" si="10"/>
        <v>0</v>
      </c>
      <c r="U344" s="116" t="str">
        <f t="shared" si="11"/>
        <v>&gt;100 %</v>
      </c>
      <c r="V344" s="355"/>
      <c r="W344" s="52"/>
      <c r="X344" s="119">
        <v>0</v>
      </c>
      <c r="Y344" s="295">
        <v>0</v>
      </c>
      <c r="Z344" s="295">
        <v>0</v>
      </c>
      <c r="AA344" s="302">
        <v>2015</v>
      </c>
      <c r="AB344" s="302">
        <v>2015</v>
      </c>
      <c r="AC344" s="295">
        <v>0</v>
      </c>
      <c r="AD344" s="295">
        <v>0</v>
      </c>
      <c r="AE344" s="295">
        <v>0</v>
      </c>
      <c r="AF344" s="295">
        <v>0</v>
      </c>
      <c r="AG344" s="295">
        <v>0</v>
      </c>
      <c r="AH344" s="295">
        <v>0</v>
      </c>
      <c r="AI344" s="295">
        <v>0</v>
      </c>
    </row>
    <row r="345" spans="1:35" s="49" customFormat="1" ht="35.1" customHeight="1" outlineLevel="1" x14ac:dyDescent="0.25">
      <c r="A345" s="90" t="s">
        <v>353</v>
      </c>
      <c r="B345" s="347"/>
      <c r="C345" s="119" t="s">
        <v>941</v>
      </c>
      <c r="D345" s="552">
        <v>0</v>
      </c>
      <c r="E345" s="550">
        <v>0</v>
      </c>
      <c r="F345" s="550">
        <v>0</v>
      </c>
      <c r="G345" s="552">
        <v>0</v>
      </c>
      <c r="H345" s="552">
        <v>0</v>
      </c>
      <c r="I345" s="552">
        <v>0</v>
      </c>
      <c r="J345" s="552">
        <v>0</v>
      </c>
      <c r="K345" s="552">
        <v>0</v>
      </c>
      <c r="L345" s="552">
        <v>0</v>
      </c>
      <c r="M345" s="552">
        <v>0</v>
      </c>
      <c r="N345" s="552">
        <v>0</v>
      </c>
      <c r="O345" s="552">
        <v>0.88200000000000001</v>
      </c>
      <c r="P345" s="552">
        <v>0.88200000000000001</v>
      </c>
      <c r="Q345" s="552">
        <v>0</v>
      </c>
      <c r="R345" s="552">
        <v>0</v>
      </c>
      <c r="S345" s="549" t="s">
        <v>760</v>
      </c>
      <c r="T345" s="550">
        <f t="shared" si="10"/>
        <v>0</v>
      </c>
      <c r="U345" s="116" t="str">
        <f t="shared" si="11"/>
        <v>&gt;100 %</v>
      </c>
      <c r="V345" s="355"/>
      <c r="W345" s="52"/>
      <c r="X345" s="119">
        <v>0</v>
      </c>
      <c r="Y345" s="295">
        <v>0</v>
      </c>
      <c r="Z345" s="295">
        <v>0</v>
      </c>
      <c r="AA345" s="302">
        <v>2015</v>
      </c>
      <c r="AB345" s="302">
        <v>2015</v>
      </c>
      <c r="AC345" s="295">
        <v>0</v>
      </c>
      <c r="AD345" s="295">
        <v>0</v>
      </c>
      <c r="AE345" s="295">
        <v>0</v>
      </c>
      <c r="AF345" s="295">
        <v>0</v>
      </c>
      <c r="AG345" s="295">
        <v>0</v>
      </c>
      <c r="AH345" s="295">
        <v>0</v>
      </c>
      <c r="AI345" s="295">
        <v>0</v>
      </c>
    </row>
    <row r="346" spans="1:35" s="49" customFormat="1" ht="35.1" customHeight="1" outlineLevel="1" x14ac:dyDescent="0.25">
      <c r="A346" s="90" t="s">
        <v>353</v>
      </c>
      <c r="B346" s="347"/>
      <c r="C346" s="119" t="s">
        <v>942</v>
      </c>
      <c r="D346" s="552">
        <v>0</v>
      </c>
      <c r="E346" s="550">
        <v>0</v>
      </c>
      <c r="F346" s="550">
        <v>0</v>
      </c>
      <c r="G346" s="552">
        <v>0</v>
      </c>
      <c r="H346" s="552">
        <v>0</v>
      </c>
      <c r="I346" s="552">
        <v>0</v>
      </c>
      <c r="J346" s="552">
        <v>0</v>
      </c>
      <c r="K346" s="552">
        <v>0</v>
      </c>
      <c r="L346" s="552">
        <v>0</v>
      </c>
      <c r="M346" s="552">
        <v>0</v>
      </c>
      <c r="N346" s="552">
        <v>0</v>
      </c>
      <c r="O346" s="552">
        <v>3.1E-2</v>
      </c>
      <c r="P346" s="552">
        <v>3.1E-2</v>
      </c>
      <c r="Q346" s="552">
        <v>0</v>
      </c>
      <c r="R346" s="552">
        <v>0</v>
      </c>
      <c r="S346" s="549" t="s">
        <v>760</v>
      </c>
      <c r="T346" s="550">
        <f t="shared" si="10"/>
        <v>0</v>
      </c>
      <c r="U346" s="116" t="str">
        <f t="shared" si="11"/>
        <v>&gt;100 %</v>
      </c>
      <c r="V346" s="355"/>
      <c r="W346" s="52"/>
      <c r="X346" s="119">
        <v>0</v>
      </c>
      <c r="Y346" s="295">
        <v>0</v>
      </c>
      <c r="Z346" s="295">
        <v>0</v>
      </c>
      <c r="AA346" s="302">
        <v>2015</v>
      </c>
      <c r="AB346" s="302">
        <v>2015</v>
      </c>
      <c r="AC346" s="295">
        <v>0</v>
      </c>
      <c r="AD346" s="295">
        <v>0</v>
      </c>
      <c r="AE346" s="295">
        <v>0</v>
      </c>
      <c r="AF346" s="295">
        <v>0</v>
      </c>
      <c r="AG346" s="295">
        <v>0</v>
      </c>
      <c r="AH346" s="295">
        <v>0</v>
      </c>
      <c r="AI346" s="295">
        <v>0</v>
      </c>
    </row>
    <row r="347" spans="1:35" s="49" customFormat="1" ht="35.1" customHeight="1" outlineLevel="1" x14ac:dyDescent="0.25">
      <c r="A347" s="90" t="s">
        <v>353</v>
      </c>
      <c r="B347" s="347"/>
      <c r="C347" s="119" t="s">
        <v>943</v>
      </c>
      <c r="D347" s="552">
        <v>0</v>
      </c>
      <c r="E347" s="550">
        <v>0</v>
      </c>
      <c r="F347" s="550">
        <v>0</v>
      </c>
      <c r="G347" s="552">
        <v>0</v>
      </c>
      <c r="H347" s="552">
        <v>0</v>
      </c>
      <c r="I347" s="552">
        <v>0</v>
      </c>
      <c r="J347" s="552">
        <v>0</v>
      </c>
      <c r="K347" s="552">
        <v>0</v>
      </c>
      <c r="L347" s="552">
        <v>0</v>
      </c>
      <c r="M347" s="552">
        <v>0</v>
      </c>
      <c r="N347" s="552">
        <v>0</v>
      </c>
      <c r="O347" s="552">
        <v>0.89</v>
      </c>
      <c r="P347" s="552">
        <v>0.89</v>
      </c>
      <c r="Q347" s="552">
        <v>0.89</v>
      </c>
      <c r="R347" s="552">
        <v>0.89</v>
      </c>
      <c r="S347" s="549" t="s">
        <v>760</v>
      </c>
      <c r="T347" s="550">
        <f t="shared" si="10"/>
        <v>0</v>
      </c>
      <c r="U347" s="116" t="str">
        <f t="shared" si="11"/>
        <v>&gt;100 %</v>
      </c>
      <c r="V347" s="355"/>
      <c r="W347" s="52"/>
      <c r="X347" s="119">
        <v>0</v>
      </c>
      <c r="Y347" s="295">
        <v>0</v>
      </c>
      <c r="Z347" s="295">
        <v>0</v>
      </c>
      <c r="AA347" s="302">
        <v>2015</v>
      </c>
      <c r="AB347" s="302">
        <v>2015</v>
      </c>
      <c r="AC347" s="295">
        <v>0</v>
      </c>
      <c r="AD347" s="295">
        <v>0</v>
      </c>
      <c r="AE347" s="295">
        <v>0</v>
      </c>
      <c r="AF347" s="295">
        <v>0</v>
      </c>
      <c r="AG347" s="295">
        <v>0.63</v>
      </c>
      <c r="AH347" s="295" t="s">
        <v>575</v>
      </c>
      <c r="AI347" s="295" t="s">
        <v>575</v>
      </c>
    </row>
    <row r="348" spans="1:35" s="49" customFormat="1" ht="35.1" customHeight="1" outlineLevel="1" x14ac:dyDescent="0.25">
      <c r="A348" s="90" t="s">
        <v>353</v>
      </c>
      <c r="B348" s="347"/>
      <c r="C348" s="119" t="s">
        <v>944</v>
      </c>
      <c r="D348" s="552">
        <v>0</v>
      </c>
      <c r="E348" s="550">
        <v>0</v>
      </c>
      <c r="F348" s="550">
        <v>0</v>
      </c>
      <c r="G348" s="552">
        <v>0</v>
      </c>
      <c r="H348" s="552">
        <v>0</v>
      </c>
      <c r="I348" s="552">
        <v>0</v>
      </c>
      <c r="J348" s="552">
        <v>0</v>
      </c>
      <c r="K348" s="552">
        <v>0</v>
      </c>
      <c r="L348" s="552">
        <v>0</v>
      </c>
      <c r="M348" s="552">
        <v>0</v>
      </c>
      <c r="N348" s="552">
        <v>0</v>
      </c>
      <c r="O348" s="552">
        <v>4.9000000000000002E-2</v>
      </c>
      <c r="P348" s="552">
        <v>4.9000000000000002E-2</v>
      </c>
      <c r="Q348" s="552">
        <v>0</v>
      </c>
      <c r="R348" s="552">
        <v>0</v>
      </c>
      <c r="S348" s="549" t="s">
        <v>760</v>
      </c>
      <c r="T348" s="550">
        <f t="shared" si="10"/>
        <v>0</v>
      </c>
      <c r="U348" s="116" t="str">
        <f t="shared" si="11"/>
        <v>&gt;100 %</v>
      </c>
      <c r="V348" s="355"/>
      <c r="W348" s="52"/>
      <c r="X348" s="119">
        <v>0</v>
      </c>
      <c r="Y348" s="295">
        <v>0</v>
      </c>
      <c r="Z348" s="295">
        <v>0</v>
      </c>
      <c r="AA348" s="302">
        <v>2015</v>
      </c>
      <c r="AB348" s="302">
        <v>2015</v>
      </c>
      <c r="AC348" s="295">
        <v>0</v>
      </c>
      <c r="AD348" s="295">
        <v>0</v>
      </c>
      <c r="AE348" s="295">
        <v>0</v>
      </c>
      <c r="AF348" s="295">
        <v>0</v>
      </c>
      <c r="AG348" s="295">
        <v>0</v>
      </c>
      <c r="AH348" s="295">
        <v>0</v>
      </c>
      <c r="AI348" s="295">
        <v>0</v>
      </c>
    </row>
    <row r="349" spans="1:35" s="49" customFormat="1" ht="35.1" customHeight="1" outlineLevel="1" x14ac:dyDescent="0.25">
      <c r="A349" s="90" t="s">
        <v>353</v>
      </c>
      <c r="B349" s="347"/>
      <c r="C349" s="119" t="s">
        <v>945</v>
      </c>
      <c r="D349" s="552">
        <v>0</v>
      </c>
      <c r="E349" s="550">
        <v>0</v>
      </c>
      <c r="F349" s="550">
        <v>0</v>
      </c>
      <c r="G349" s="552">
        <v>0</v>
      </c>
      <c r="H349" s="552">
        <v>0</v>
      </c>
      <c r="I349" s="552">
        <v>0</v>
      </c>
      <c r="J349" s="552">
        <v>0</v>
      </c>
      <c r="K349" s="552">
        <v>0</v>
      </c>
      <c r="L349" s="552">
        <v>0</v>
      </c>
      <c r="M349" s="552">
        <v>0</v>
      </c>
      <c r="N349" s="552">
        <v>0</v>
      </c>
      <c r="O349" s="552">
        <v>0.251</v>
      </c>
      <c r="P349" s="552">
        <v>0.251</v>
      </c>
      <c r="Q349" s="552">
        <v>0.251</v>
      </c>
      <c r="R349" s="552">
        <v>0.251</v>
      </c>
      <c r="S349" s="549" t="s">
        <v>760</v>
      </c>
      <c r="T349" s="550">
        <f t="shared" si="10"/>
        <v>0</v>
      </c>
      <c r="U349" s="116" t="str">
        <f t="shared" si="11"/>
        <v>&gt;100 %</v>
      </c>
      <c r="V349" s="355"/>
      <c r="W349" s="52"/>
      <c r="X349" s="119">
        <v>0</v>
      </c>
      <c r="Y349" s="295">
        <v>0</v>
      </c>
      <c r="Z349" s="295">
        <v>0</v>
      </c>
      <c r="AA349" s="302">
        <v>2015</v>
      </c>
      <c r="AB349" s="302">
        <v>2015</v>
      </c>
      <c r="AC349" s="295">
        <v>0</v>
      </c>
      <c r="AD349" s="295">
        <v>0</v>
      </c>
      <c r="AE349" s="295">
        <v>0</v>
      </c>
      <c r="AF349" s="295">
        <v>0</v>
      </c>
      <c r="AG349" s="295">
        <v>0.35</v>
      </c>
      <c r="AH349" s="295" t="s">
        <v>575</v>
      </c>
      <c r="AI349" s="295" t="s">
        <v>575</v>
      </c>
    </row>
    <row r="350" spans="1:35" s="49" customFormat="1" ht="35.1" customHeight="1" outlineLevel="1" x14ac:dyDescent="0.25">
      <c r="A350" s="90" t="s">
        <v>353</v>
      </c>
      <c r="B350" s="347"/>
      <c r="C350" s="119" t="s">
        <v>946</v>
      </c>
      <c r="D350" s="552">
        <v>0</v>
      </c>
      <c r="E350" s="550">
        <v>0</v>
      </c>
      <c r="F350" s="550">
        <v>0</v>
      </c>
      <c r="G350" s="552">
        <v>0</v>
      </c>
      <c r="H350" s="552">
        <v>0</v>
      </c>
      <c r="I350" s="552">
        <v>0</v>
      </c>
      <c r="J350" s="552">
        <v>0</v>
      </c>
      <c r="K350" s="552">
        <v>0</v>
      </c>
      <c r="L350" s="552">
        <v>0</v>
      </c>
      <c r="M350" s="552">
        <v>0</v>
      </c>
      <c r="N350" s="552">
        <v>0</v>
      </c>
      <c r="O350" s="552">
        <v>3.9E-2</v>
      </c>
      <c r="P350" s="552">
        <v>3.9E-2</v>
      </c>
      <c r="Q350" s="552">
        <v>3.9E-2</v>
      </c>
      <c r="R350" s="552">
        <v>3.9E-2</v>
      </c>
      <c r="S350" s="549" t="s">
        <v>760</v>
      </c>
      <c r="T350" s="550">
        <f t="shared" si="10"/>
        <v>0</v>
      </c>
      <c r="U350" s="116" t="str">
        <f t="shared" si="11"/>
        <v>&gt;100 %</v>
      </c>
      <c r="V350" s="355"/>
      <c r="W350" s="52"/>
      <c r="X350" s="119">
        <v>0</v>
      </c>
      <c r="Y350" s="295">
        <v>0</v>
      </c>
      <c r="Z350" s="295">
        <v>0</v>
      </c>
      <c r="AA350" s="302">
        <v>2015</v>
      </c>
      <c r="AB350" s="302">
        <v>2015</v>
      </c>
      <c r="AC350" s="295">
        <v>0</v>
      </c>
      <c r="AD350" s="295">
        <v>0</v>
      </c>
      <c r="AE350" s="295">
        <v>0</v>
      </c>
      <c r="AF350" s="295">
        <v>0</v>
      </c>
      <c r="AG350" s="295">
        <v>0.06</v>
      </c>
      <c r="AH350" s="295" t="s">
        <v>575</v>
      </c>
      <c r="AI350" s="295" t="s">
        <v>575</v>
      </c>
    </row>
    <row r="351" spans="1:35" s="49" customFormat="1" ht="35.1" customHeight="1" outlineLevel="1" x14ac:dyDescent="0.25">
      <c r="A351" s="90" t="s">
        <v>353</v>
      </c>
      <c r="B351" s="347"/>
      <c r="C351" s="119" t="s">
        <v>947</v>
      </c>
      <c r="D351" s="552">
        <v>0</v>
      </c>
      <c r="E351" s="550">
        <v>0</v>
      </c>
      <c r="F351" s="550">
        <v>0</v>
      </c>
      <c r="G351" s="552">
        <v>0</v>
      </c>
      <c r="H351" s="552">
        <v>0</v>
      </c>
      <c r="I351" s="552">
        <v>0</v>
      </c>
      <c r="J351" s="552">
        <v>0</v>
      </c>
      <c r="K351" s="552">
        <v>0</v>
      </c>
      <c r="L351" s="552">
        <v>0</v>
      </c>
      <c r="M351" s="552">
        <v>0</v>
      </c>
      <c r="N351" s="552">
        <v>0</v>
      </c>
      <c r="O351" s="552">
        <v>3.9E-2</v>
      </c>
      <c r="P351" s="552">
        <v>3.9E-2</v>
      </c>
      <c r="Q351" s="552">
        <v>0</v>
      </c>
      <c r="R351" s="552">
        <v>0</v>
      </c>
      <c r="S351" s="549" t="s">
        <v>760</v>
      </c>
      <c r="T351" s="550">
        <f t="shared" si="10"/>
        <v>0</v>
      </c>
      <c r="U351" s="116" t="str">
        <f t="shared" si="11"/>
        <v>&gt;100 %</v>
      </c>
      <c r="V351" s="355"/>
      <c r="W351" s="52"/>
      <c r="X351" s="119">
        <v>0</v>
      </c>
      <c r="Y351" s="295">
        <v>0</v>
      </c>
      <c r="Z351" s="295">
        <v>0</v>
      </c>
      <c r="AA351" s="302">
        <v>2015</v>
      </c>
      <c r="AB351" s="302">
        <v>2015</v>
      </c>
      <c r="AC351" s="295">
        <v>0</v>
      </c>
      <c r="AD351" s="295">
        <v>0</v>
      </c>
      <c r="AE351" s="295">
        <v>0</v>
      </c>
      <c r="AF351" s="295">
        <v>0</v>
      </c>
      <c r="AG351" s="295">
        <v>0</v>
      </c>
      <c r="AH351" s="295">
        <v>0</v>
      </c>
      <c r="AI351" s="295">
        <v>0</v>
      </c>
    </row>
    <row r="352" spans="1:35" s="49" customFormat="1" ht="35.1" customHeight="1" outlineLevel="1" x14ac:dyDescent="0.25">
      <c r="A352" s="90" t="s">
        <v>353</v>
      </c>
      <c r="B352" s="347"/>
      <c r="C352" s="119" t="s">
        <v>948</v>
      </c>
      <c r="D352" s="552">
        <v>0</v>
      </c>
      <c r="E352" s="550">
        <v>0</v>
      </c>
      <c r="F352" s="550">
        <v>0</v>
      </c>
      <c r="G352" s="552">
        <v>0</v>
      </c>
      <c r="H352" s="552">
        <v>0</v>
      </c>
      <c r="I352" s="552">
        <v>0</v>
      </c>
      <c r="J352" s="552">
        <v>0</v>
      </c>
      <c r="K352" s="552">
        <v>0</v>
      </c>
      <c r="L352" s="552">
        <v>0</v>
      </c>
      <c r="M352" s="552">
        <v>0</v>
      </c>
      <c r="N352" s="552">
        <v>0</v>
      </c>
      <c r="O352" s="552">
        <v>2.1000000000000001E-2</v>
      </c>
      <c r="P352" s="552">
        <v>2.1000000000000001E-2</v>
      </c>
      <c r="Q352" s="552">
        <v>0</v>
      </c>
      <c r="R352" s="552">
        <v>0</v>
      </c>
      <c r="S352" s="549" t="s">
        <v>760</v>
      </c>
      <c r="T352" s="550">
        <f t="shared" si="10"/>
        <v>0</v>
      </c>
      <c r="U352" s="116" t="str">
        <f t="shared" si="11"/>
        <v>&gt;100 %</v>
      </c>
      <c r="V352" s="355"/>
      <c r="W352" s="52"/>
      <c r="X352" s="119">
        <v>0</v>
      </c>
      <c r="Y352" s="295">
        <v>0</v>
      </c>
      <c r="Z352" s="295">
        <v>0</v>
      </c>
      <c r="AA352" s="302">
        <v>2015</v>
      </c>
      <c r="AB352" s="302">
        <v>2015</v>
      </c>
      <c r="AC352" s="295">
        <v>0</v>
      </c>
      <c r="AD352" s="295">
        <v>0</v>
      </c>
      <c r="AE352" s="295">
        <v>0</v>
      </c>
      <c r="AF352" s="295">
        <v>0</v>
      </c>
      <c r="AG352" s="295">
        <v>0</v>
      </c>
      <c r="AH352" s="295">
        <v>0</v>
      </c>
      <c r="AI352" s="295">
        <v>0</v>
      </c>
    </row>
    <row r="353" spans="1:35" s="49" customFormat="1" ht="35.1" customHeight="1" outlineLevel="1" x14ac:dyDescent="0.25">
      <c r="A353" s="90" t="s">
        <v>353</v>
      </c>
      <c r="B353" s="347"/>
      <c r="C353" s="119" t="s">
        <v>949</v>
      </c>
      <c r="D353" s="552">
        <v>0</v>
      </c>
      <c r="E353" s="550">
        <v>0</v>
      </c>
      <c r="F353" s="550">
        <v>0</v>
      </c>
      <c r="G353" s="552">
        <v>0</v>
      </c>
      <c r="H353" s="552">
        <v>0</v>
      </c>
      <c r="I353" s="552">
        <v>0</v>
      </c>
      <c r="J353" s="552">
        <v>0</v>
      </c>
      <c r="K353" s="552">
        <v>0</v>
      </c>
      <c r="L353" s="552">
        <v>0</v>
      </c>
      <c r="M353" s="552">
        <v>0</v>
      </c>
      <c r="N353" s="552">
        <v>0</v>
      </c>
      <c r="O353" s="552">
        <v>0.55600000000000005</v>
      </c>
      <c r="P353" s="552">
        <v>0.55600000000000005</v>
      </c>
      <c r="Q353" s="552">
        <v>0</v>
      </c>
      <c r="R353" s="552">
        <v>0</v>
      </c>
      <c r="S353" s="549" t="s">
        <v>760</v>
      </c>
      <c r="T353" s="550">
        <f t="shared" si="10"/>
        <v>0</v>
      </c>
      <c r="U353" s="116" t="str">
        <f t="shared" si="11"/>
        <v>&gt;100 %</v>
      </c>
      <c r="V353" s="355"/>
      <c r="W353" s="52"/>
      <c r="X353" s="119">
        <v>0</v>
      </c>
      <c r="Y353" s="295">
        <v>0</v>
      </c>
      <c r="Z353" s="295">
        <v>0</v>
      </c>
      <c r="AA353" s="302">
        <v>2015</v>
      </c>
      <c r="AB353" s="302">
        <v>2015</v>
      </c>
      <c r="AC353" s="295">
        <v>0</v>
      </c>
      <c r="AD353" s="295">
        <v>0</v>
      </c>
      <c r="AE353" s="295">
        <v>0</v>
      </c>
      <c r="AF353" s="295">
        <v>0</v>
      </c>
      <c r="AG353" s="295">
        <v>0</v>
      </c>
      <c r="AH353" s="295">
        <v>0</v>
      </c>
      <c r="AI353" s="295">
        <v>0</v>
      </c>
    </row>
    <row r="354" spans="1:35" s="49" customFormat="1" ht="35.1" customHeight="1" outlineLevel="1" x14ac:dyDescent="0.25">
      <c r="A354" s="90" t="s">
        <v>353</v>
      </c>
      <c r="B354" s="347"/>
      <c r="C354" s="119" t="s">
        <v>950</v>
      </c>
      <c r="D354" s="552">
        <v>0</v>
      </c>
      <c r="E354" s="550">
        <v>0</v>
      </c>
      <c r="F354" s="550">
        <v>0</v>
      </c>
      <c r="G354" s="552">
        <v>0</v>
      </c>
      <c r="H354" s="552">
        <v>0</v>
      </c>
      <c r="I354" s="552">
        <v>0</v>
      </c>
      <c r="J354" s="552">
        <v>0</v>
      </c>
      <c r="K354" s="552">
        <v>0</v>
      </c>
      <c r="L354" s="552">
        <v>0</v>
      </c>
      <c r="M354" s="552">
        <v>0</v>
      </c>
      <c r="N354" s="552">
        <v>0</v>
      </c>
      <c r="O354" s="552">
        <v>8.0000000000000002E-3</v>
      </c>
      <c r="P354" s="552">
        <v>8.0000000000000002E-3</v>
      </c>
      <c r="Q354" s="552">
        <v>8.0000000000000002E-3</v>
      </c>
      <c r="R354" s="552">
        <v>8.0000000000000002E-3</v>
      </c>
      <c r="S354" s="549" t="s">
        <v>760</v>
      </c>
      <c r="T354" s="550">
        <f t="shared" si="10"/>
        <v>0</v>
      </c>
      <c r="U354" s="116" t="str">
        <f t="shared" si="11"/>
        <v>&gt;100 %</v>
      </c>
      <c r="V354" s="355"/>
      <c r="W354" s="52"/>
      <c r="X354" s="119">
        <v>0</v>
      </c>
      <c r="Y354" s="295">
        <v>0</v>
      </c>
      <c r="Z354" s="295">
        <v>0</v>
      </c>
      <c r="AA354" s="302">
        <v>2015</v>
      </c>
      <c r="AB354" s="302">
        <v>2015</v>
      </c>
      <c r="AC354" s="295">
        <v>0</v>
      </c>
      <c r="AD354" s="295">
        <v>0</v>
      </c>
      <c r="AE354" s="295">
        <v>0</v>
      </c>
      <c r="AF354" s="295">
        <v>0</v>
      </c>
      <c r="AG354" s="295">
        <v>0.01</v>
      </c>
      <c r="AH354" s="295" t="s">
        <v>603</v>
      </c>
      <c r="AI354" s="295" t="s">
        <v>603</v>
      </c>
    </row>
    <row r="355" spans="1:35" s="49" customFormat="1" ht="35.1" customHeight="1" outlineLevel="1" x14ac:dyDescent="0.25">
      <c r="A355" s="90" t="s">
        <v>353</v>
      </c>
      <c r="B355" s="347"/>
      <c r="C355" s="119" t="s">
        <v>951</v>
      </c>
      <c r="D355" s="552">
        <v>0</v>
      </c>
      <c r="E355" s="550">
        <v>0</v>
      </c>
      <c r="F355" s="550">
        <v>0</v>
      </c>
      <c r="G355" s="552">
        <v>0</v>
      </c>
      <c r="H355" s="552">
        <v>0</v>
      </c>
      <c r="I355" s="552">
        <v>0</v>
      </c>
      <c r="J355" s="552">
        <v>0</v>
      </c>
      <c r="K355" s="552">
        <v>0</v>
      </c>
      <c r="L355" s="552">
        <v>0</v>
      </c>
      <c r="M355" s="552">
        <v>0</v>
      </c>
      <c r="N355" s="552">
        <v>0</v>
      </c>
      <c r="O355" s="552">
        <v>0.01</v>
      </c>
      <c r="P355" s="552">
        <v>0.01</v>
      </c>
      <c r="Q355" s="552">
        <v>0.01</v>
      </c>
      <c r="R355" s="552">
        <v>0.01</v>
      </c>
      <c r="S355" s="549" t="s">
        <v>760</v>
      </c>
      <c r="T355" s="550">
        <f t="shared" si="10"/>
        <v>0</v>
      </c>
      <c r="U355" s="116" t="str">
        <f t="shared" si="11"/>
        <v>&gt;100 %</v>
      </c>
      <c r="V355" s="355"/>
      <c r="W355" s="52"/>
      <c r="X355" s="119">
        <v>0</v>
      </c>
      <c r="Y355" s="295">
        <v>0</v>
      </c>
      <c r="Z355" s="295">
        <v>0</v>
      </c>
      <c r="AA355" s="302">
        <v>2015</v>
      </c>
      <c r="AB355" s="302">
        <v>2015</v>
      </c>
      <c r="AC355" s="295">
        <v>0</v>
      </c>
      <c r="AD355" s="295">
        <v>0</v>
      </c>
      <c r="AE355" s="295">
        <v>0</v>
      </c>
      <c r="AF355" s="295">
        <v>0</v>
      </c>
      <c r="AG355" s="295">
        <v>0.01</v>
      </c>
      <c r="AH355" s="295" t="s">
        <v>603</v>
      </c>
      <c r="AI355" s="295" t="s">
        <v>603</v>
      </c>
    </row>
    <row r="356" spans="1:35" s="49" customFormat="1" ht="35.1" customHeight="1" outlineLevel="1" x14ac:dyDescent="0.25">
      <c r="A356" s="90" t="s">
        <v>355</v>
      </c>
      <c r="B356" s="347"/>
      <c r="C356" s="119" t="s">
        <v>846</v>
      </c>
      <c r="D356" s="552">
        <v>0</v>
      </c>
      <c r="E356" s="550">
        <v>0</v>
      </c>
      <c r="F356" s="550">
        <v>3.1674359999999999E-2</v>
      </c>
      <c r="G356" s="552">
        <v>0</v>
      </c>
      <c r="H356" s="552">
        <v>0</v>
      </c>
      <c r="I356" s="552">
        <v>0</v>
      </c>
      <c r="J356" s="552">
        <v>0</v>
      </c>
      <c r="K356" s="552">
        <v>0</v>
      </c>
      <c r="L356" s="552">
        <v>1.758086E-2</v>
      </c>
      <c r="M356" s="552">
        <v>0</v>
      </c>
      <c r="N356" s="552">
        <v>1.40935E-2</v>
      </c>
      <c r="O356" s="552">
        <v>9.1152780000000017E-2</v>
      </c>
      <c r="P356" s="552">
        <v>6.4597540000000009E-2</v>
      </c>
      <c r="Q356" s="552">
        <v>9.1152780000000017E-2</v>
      </c>
      <c r="R356" s="552">
        <v>9.1152780000000017E-2</v>
      </c>
      <c r="S356" s="549" t="s">
        <v>760</v>
      </c>
      <c r="T356" s="550">
        <f t="shared" si="10"/>
        <v>3.1674359999999999E-2</v>
      </c>
      <c r="U356" s="116" t="str">
        <f t="shared" si="11"/>
        <v>&gt;100 %</v>
      </c>
      <c r="V356" s="355"/>
      <c r="W356" s="52"/>
      <c r="X356" s="119" t="s">
        <v>393</v>
      </c>
      <c r="Y356" s="295">
        <v>0</v>
      </c>
      <c r="Z356" s="295">
        <v>0</v>
      </c>
      <c r="AA356" s="302">
        <v>2015</v>
      </c>
      <c r="AB356" s="302">
        <v>2015</v>
      </c>
      <c r="AC356" s="295">
        <v>0</v>
      </c>
      <c r="AD356" s="295">
        <v>0</v>
      </c>
      <c r="AE356" s="295">
        <v>0</v>
      </c>
      <c r="AF356" s="295">
        <v>0</v>
      </c>
      <c r="AG356" s="295">
        <v>7.0000000000000007E-2</v>
      </c>
      <c r="AH356" s="295" t="s">
        <v>722</v>
      </c>
      <c r="AI356" s="295" t="s">
        <v>722</v>
      </c>
    </row>
    <row r="357" spans="1:35" s="49" customFormat="1" ht="35.1" customHeight="1" outlineLevel="1" x14ac:dyDescent="0.25">
      <c r="A357" s="90" t="s">
        <v>355</v>
      </c>
      <c r="B357" s="347"/>
      <c r="C357" s="119" t="s">
        <v>606</v>
      </c>
      <c r="D357" s="552">
        <v>67.89130000000003</v>
      </c>
      <c r="E357" s="550">
        <v>59.952008422161484</v>
      </c>
      <c r="F357" s="550">
        <v>109.86609344199999</v>
      </c>
      <c r="G357" s="552">
        <v>14.090662880000011</v>
      </c>
      <c r="H357" s="552">
        <v>0.83454919999999999</v>
      </c>
      <c r="I357" s="552">
        <v>30.252392056599994</v>
      </c>
      <c r="J357" s="552">
        <v>22.0996992</v>
      </c>
      <c r="K357" s="552">
        <v>8.7317453105889005</v>
      </c>
      <c r="L357" s="552">
        <v>72.251484750000003</v>
      </c>
      <c r="M357" s="552">
        <v>6.87720817497258</v>
      </c>
      <c r="N357" s="552">
        <v>14.680360291999989</v>
      </c>
      <c r="O357" s="552">
        <v>94.999962819999965</v>
      </c>
      <c r="P357" s="552">
        <v>22.929701089999984</v>
      </c>
      <c r="Q357" s="552">
        <v>94.242049840000021</v>
      </c>
      <c r="R357" s="552">
        <v>27.47056362</v>
      </c>
      <c r="S357" s="549">
        <v>-41.974793441999964</v>
      </c>
      <c r="T357" s="550">
        <f t="shared" si="10"/>
        <v>49.91408501983851</v>
      </c>
      <c r="U357" s="116">
        <f t="shared" si="11"/>
        <v>1.8325673540135743</v>
      </c>
      <c r="V357" s="355"/>
      <c r="W357" s="52"/>
      <c r="X357" s="119" t="s">
        <v>393</v>
      </c>
      <c r="Y357" s="295">
        <v>3.2</v>
      </c>
      <c r="Z357" s="295">
        <v>24.6</v>
      </c>
      <c r="AA357" s="302">
        <v>2015</v>
      </c>
      <c r="AB357" s="302">
        <v>2015</v>
      </c>
      <c r="AC357" s="295">
        <v>79.694840000000028</v>
      </c>
      <c r="AD357" s="295">
        <v>3.2000000000000006</v>
      </c>
      <c r="AE357" s="295">
        <v>24.6</v>
      </c>
      <c r="AF357" s="295">
        <v>5.77</v>
      </c>
      <c r="AG357" s="295">
        <v>87.767999999999986</v>
      </c>
      <c r="AH357" s="295">
        <v>0</v>
      </c>
      <c r="AI357" s="295">
        <v>0</v>
      </c>
    </row>
    <row r="358" spans="1:35" s="49" customFormat="1" ht="35.1" customHeight="1" outlineLevel="1" x14ac:dyDescent="0.25">
      <c r="A358" s="90" t="s">
        <v>357</v>
      </c>
      <c r="B358" s="347"/>
      <c r="C358" s="119" t="s">
        <v>605</v>
      </c>
      <c r="D358" s="552">
        <v>0</v>
      </c>
      <c r="E358" s="550">
        <v>0</v>
      </c>
      <c r="F358" s="550">
        <v>1.8000000000000002E-2</v>
      </c>
      <c r="G358" s="552">
        <v>0</v>
      </c>
      <c r="H358" s="552">
        <v>1.8000000000000002E-2</v>
      </c>
      <c r="I358" s="552">
        <v>0</v>
      </c>
      <c r="J358" s="552">
        <v>0</v>
      </c>
      <c r="K358" s="552">
        <v>0</v>
      </c>
      <c r="L358" s="552">
        <v>0</v>
      </c>
      <c r="M358" s="552">
        <v>0</v>
      </c>
      <c r="N358" s="552">
        <v>0</v>
      </c>
      <c r="O358" s="552">
        <v>4.0000000000000001E-3</v>
      </c>
      <c r="P358" s="552">
        <v>0</v>
      </c>
      <c r="Q358" s="552">
        <v>2.1999999999999999E-2</v>
      </c>
      <c r="R358" s="552">
        <v>0</v>
      </c>
      <c r="S358" s="549" t="s">
        <v>760</v>
      </c>
      <c r="T358" s="550">
        <f t="shared" si="10"/>
        <v>1.8000000000000002E-2</v>
      </c>
      <c r="U358" s="116" t="str">
        <f t="shared" si="11"/>
        <v>&gt;100 %</v>
      </c>
      <c r="V358" s="355"/>
      <c r="W358" s="52"/>
      <c r="X358" s="119" t="s">
        <v>393</v>
      </c>
      <c r="Y358" s="295">
        <v>0</v>
      </c>
      <c r="Z358" s="295">
        <v>0</v>
      </c>
      <c r="AA358" s="302">
        <v>2014</v>
      </c>
      <c r="AB358" s="302">
        <v>2015</v>
      </c>
      <c r="AC358" s="295">
        <v>0</v>
      </c>
      <c r="AD358" s="295">
        <v>0</v>
      </c>
      <c r="AE358" s="295">
        <v>0</v>
      </c>
      <c r="AF358" s="295">
        <v>0</v>
      </c>
      <c r="AG358" s="295">
        <v>0.05</v>
      </c>
      <c r="AH358" s="295" t="s">
        <v>393</v>
      </c>
      <c r="AI358" s="295" t="s">
        <v>393</v>
      </c>
    </row>
    <row r="359" spans="1:35" s="49" customFormat="1" ht="35.1" customHeight="1" outlineLevel="1" x14ac:dyDescent="0.25">
      <c r="A359" s="90" t="s">
        <v>356</v>
      </c>
      <c r="B359" s="347"/>
      <c r="C359" s="119" t="s">
        <v>859</v>
      </c>
      <c r="D359" s="552">
        <v>93.858999999999995</v>
      </c>
      <c r="E359" s="550">
        <v>51.60403606119295</v>
      </c>
      <c r="F359" s="550">
        <v>19.651600000000002</v>
      </c>
      <c r="G359" s="552">
        <v>0.28899999999999998</v>
      </c>
      <c r="H359" s="552">
        <v>0.35799999999999998</v>
      </c>
      <c r="I359" s="552">
        <v>8.2339999999999982</v>
      </c>
      <c r="J359" s="552">
        <v>8.3310000000000013</v>
      </c>
      <c r="K359" s="552">
        <v>5.63</v>
      </c>
      <c r="L359" s="552">
        <v>9.7735999999999983</v>
      </c>
      <c r="M359" s="552">
        <v>37.451036061192951</v>
      </c>
      <c r="N359" s="552">
        <v>1.1890000000000001</v>
      </c>
      <c r="O359" s="552">
        <v>31.206499999999988</v>
      </c>
      <c r="P359" s="552">
        <v>10.196999999999989</v>
      </c>
      <c r="Q359" s="552">
        <v>21.520199999999999</v>
      </c>
      <c r="R359" s="552">
        <v>11.5611</v>
      </c>
      <c r="S359" s="549">
        <v>74.207399999999993</v>
      </c>
      <c r="T359" s="550">
        <f t="shared" si="10"/>
        <v>-31.952436061192948</v>
      </c>
      <c r="U359" s="116">
        <f t="shared" si="11"/>
        <v>0.38081517454752567</v>
      </c>
      <c r="V359" s="355"/>
      <c r="W359" s="52"/>
      <c r="X359" s="119" t="s">
        <v>883</v>
      </c>
      <c r="Y359" s="295">
        <v>3.1600000000000006</v>
      </c>
      <c r="Z359" s="295">
        <v>27.758999999999986</v>
      </c>
      <c r="AA359" s="302">
        <v>2015</v>
      </c>
      <c r="AB359" s="302">
        <v>2015</v>
      </c>
      <c r="AC359" s="295">
        <v>75.123000000000005</v>
      </c>
      <c r="AD359" s="295">
        <v>1.4</v>
      </c>
      <c r="AE359" s="295">
        <v>19.04</v>
      </c>
      <c r="AF359" s="295">
        <v>1.1600000000000001</v>
      </c>
      <c r="AG359" s="295">
        <v>14.465999999999998</v>
      </c>
      <c r="AH359" s="295" t="s">
        <v>393</v>
      </c>
      <c r="AI359" s="295" t="s">
        <v>393</v>
      </c>
    </row>
    <row r="360" spans="1:35" s="49" customFormat="1" ht="35.1" customHeight="1" outlineLevel="1" x14ac:dyDescent="0.25">
      <c r="A360" s="90" t="s">
        <v>353</v>
      </c>
      <c r="B360" s="347"/>
      <c r="C360" s="119" t="s">
        <v>608</v>
      </c>
      <c r="D360" s="552">
        <v>43.947920000000522</v>
      </c>
      <c r="E360" s="550">
        <v>8.8840000000000003</v>
      </c>
      <c r="F360" s="550">
        <v>77.837701589999966</v>
      </c>
      <c r="G360" s="552">
        <v>0</v>
      </c>
      <c r="H360" s="552">
        <v>8.5066000000000003E-2</v>
      </c>
      <c r="I360" s="552">
        <v>1.2529999999999999</v>
      </c>
      <c r="J360" s="552">
        <v>1.9034448199999998</v>
      </c>
      <c r="K360" s="552">
        <v>0</v>
      </c>
      <c r="L360" s="552">
        <v>38.626707849999967</v>
      </c>
      <c r="M360" s="552">
        <v>7.6310000000000002</v>
      </c>
      <c r="N360" s="552">
        <v>37.222482919999997</v>
      </c>
      <c r="O360" s="552">
        <v>90.51025999999996</v>
      </c>
      <c r="P360" s="552">
        <v>30.073099999999968</v>
      </c>
      <c r="Q360" s="552">
        <v>103.17225999999997</v>
      </c>
      <c r="R360" s="552">
        <v>42.168259999999968</v>
      </c>
      <c r="S360" s="549">
        <v>-33.889781589999444</v>
      </c>
      <c r="T360" s="550">
        <f t="shared" si="10"/>
        <v>68.953701589999966</v>
      </c>
      <c r="U360" s="116">
        <f t="shared" si="11"/>
        <v>8.7615602870328644</v>
      </c>
      <c r="V360" s="355"/>
      <c r="W360" s="52"/>
      <c r="X360" s="119" t="s">
        <v>393</v>
      </c>
      <c r="Y360" s="295">
        <v>4</v>
      </c>
      <c r="Z360" s="295">
        <v>15.289</v>
      </c>
      <c r="AA360" s="302">
        <v>2015</v>
      </c>
      <c r="AB360" s="302">
        <v>2015</v>
      </c>
      <c r="AC360" s="295">
        <v>50.202946134644634</v>
      </c>
      <c r="AD360" s="295">
        <v>4</v>
      </c>
      <c r="AE360" s="295">
        <v>30.765000000000001</v>
      </c>
      <c r="AF360" s="295">
        <v>10.725000000000001</v>
      </c>
      <c r="AG360" s="295">
        <v>93.597000000000008</v>
      </c>
      <c r="AH360" s="295" t="s">
        <v>393</v>
      </c>
      <c r="AI360" s="295" t="s">
        <v>393</v>
      </c>
    </row>
    <row r="361" spans="1:35" s="49" customFormat="1" ht="35.1" customHeight="1" outlineLevel="1" x14ac:dyDescent="0.25">
      <c r="A361" s="90" t="s">
        <v>353</v>
      </c>
      <c r="B361" s="347"/>
      <c r="C361" s="119" t="s">
        <v>609</v>
      </c>
      <c r="D361" s="552">
        <v>0</v>
      </c>
      <c r="E361" s="550">
        <v>0</v>
      </c>
      <c r="F361" s="550">
        <v>0.32600499999999999</v>
      </c>
      <c r="G361" s="552">
        <v>0</v>
      </c>
      <c r="H361" s="552">
        <v>0</v>
      </c>
      <c r="I361" s="552">
        <v>0</v>
      </c>
      <c r="J361" s="552">
        <v>0</v>
      </c>
      <c r="K361" s="552">
        <v>0</v>
      </c>
      <c r="L361" s="552">
        <v>0.11350499999999999</v>
      </c>
      <c r="M361" s="552">
        <v>0</v>
      </c>
      <c r="N361" s="552">
        <v>0.21249999999999999</v>
      </c>
      <c r="O361" s="552">
        <v>0.40500000000000003</v>
      </c>
      <c r="P361" s="552">
        <v>0</v>
      </c>
      <c r="Q361" s="552">
        <v>0.40500000000000003</v>
      </c>
      <c r="R361" s="552">
        <v>0</v>
      </c>
      <c r="S361" s="549" t="s">
        <v>760</v>
      </c>
      <c r="T361" s="550">
        <f t="shared" si="10"/>
        <v>0.32600499999999999</v>
      </c>
      <c r="U361" s="116" t="str">
        <f t="shared" si="11"/>
        <v>&gt;100 %</v>
      </c>
      <c r="V361" s="355"/>
      <c r="W361" s="52"/>
      <c r="X361" s="119" t="s">
        <v>393</v>
      </c>
      <c r="Y361" s="295">
        <v>0</v>
      </c>
      <c r="Z361" s="295">
        <v>0</v>
      </c>
      <c r="AA361" s="302">
        <v>2015</v>
      </c>
      <c r="AB361" s="302">
        <v>2015</v>
      </c>
      <c r="AC361" s="295">
        <v>0</v>
      </c>
      <c r="AD361" s="295">
        <v>0</v>
      </c>
      <c r="AE361" s="295">
        <v>0</v>
      </c>
      <c r="AF361" s="295">
        <v>0</v>
      </c>
      <c r="AG361" s="295">
        <v>0.44500000000000001</v>
      </c>
      <c r="AH361" s="295" t="s">
        <v>575</v>
      </c>
      <c r="AI361" s="295" t="s">
        <v>575</v>
      </c>
    </row>
    <row r="362" spans="1:35" s="49" customFormat="1" ht="35.1" customHeight="1" outlineLevel="1" x14ac:dyDescent="0.25">
      <c r="A362" s="90" t="s">
        <v>353</v>
      </c>
      <c r="B362" s="347"/>
      <c r="C362" s="119" t="s">
        <v>847</v>
      </c>
      <c r="D362" s="552">
        <v>1.46438</v>
      </c>
      <c r="E362" s="550">
        <v>0</v>
      </c>
      <c r="F362" s="550">
        <v>0</v>
      </c>
      <c r="G362" s="552">
        <v>0</v>
      </c>
      <c r="H362" s="552">
        <v>0</v>
      </c>
      <c r="I362" s="552">
        <v>0</v>
      </c>
      <c r="J362" s="552">
        <v>0</v>
      </c>
      <c r="K362" s="552">
        <v>0</v>
      </c>
      <c r="L362" s="552">
        <v>0</v>
      </c>
      <c r="M362" s="552">
        <v>0</v>
      </c>
      <c r="N362" s="552">
        <v>0</v>
      </c>
      <c r="O362" s="552">
        <v>1.2410000000000001</v>
      </c>
      <c r="P362" s="552">
        <v>0</v>
      </c>
      <c r="Q362" s="552">
        <v>1.2410000000000001</v>
      </c>
      <c r="R362" s="552">
        <v>0</v>
      </c>
      <c r="S362" s="549">
        <v>1.46438</v>
      </c>
      <c r="T362" s="550">
        <f t="shared" si="10"/>
        <v>0</v>
      </c>
      <c r="U362" s="116" t="str">
        <f t="shared" si="11"/>
        <v>&gt;100 %</v>
      </c>
      <c r="V362" s="355"/>
      <c r="W362" s="52"/>
      <c r="X362" s="119">
        <v>0</v>
      </c>
      <c r="Y362" s="295">
        <v>0</v>
      </c>
      <c r="Z362" s="295">
        <v>0</v>
      </c>
      <c r="AA362" s="302">
        <v>2015</v>
      </c>
      <c r="AB362" s="302">
        <v>2015</v>
      </c>
      <c r="AC362" s="295">
        <v>1.46438</v>
      </c>
      <c r="AD362" s="295">
        <v>0</v>
      </c>
      <c r="AE362" s="295">
        <v>1.036</v>
      </c>
      <c r="AF362" s="295">
        <v>0</v>
      </c>
      <c r="AG362" s="295">
        <v>1.036</v>
      </c>
      <c r="AH362" s="295">
        <v>0</v>
      </c>
      <c r="AI362" s="295">
        <v>0</v>
      </c>
    </row>
    <row r="363" spans="1:35" s="49" customFormat="1" ht="35.1" customHeight="1" outlineLevel="1" x14ac:dyDescent="0.25">
      <c r="A363" s="90" t="s">
        <v>353</v>
      </c>
      <c r="B363" s="347"/>
      <c r="C363" s="119" t="s">
        <v>611</v>
      </c>
      <c r="D363" s="552">
        <v>0</v>
      </c>
      <c r="E363" s="550">
        <v>0</v>
      </c>
      <c r="F363" s="550">
        <v>0</v>
      </c>
      <c r="G363" s="552">
        <v>0</v>
      </c>
      <c r="H363" s="552">
        <v>0</v>
      </c>
      <c r="I363" s="552">
        <v>0</v>
      </c>
      <c r="J363" s="552">
        <v>0</v>
      </c>
      <c r="K363" s="552">
        <v>0</v>
      </c>
      <c r="L363" s="552">
        <v>0</v>
      </c>
      <c r="M363" s="552">
        <v>0</v>
      </c>
      <c r="N363" s="552">
        <v>0</v>
      </c>
      <c r="O363" s="552">
        <v>1.9E-2</v>
      </c>
      <c r="P363" s="552">
        <v>0</v>
      </c>
      <c r="Q363" s="552">
        <v>0</v>
      </c>
      <c r="R363" s="552">
        <v>0</v>
      </c>
      <c r="S363" s="549" t="s">
        <v>760</v>
      </c>
      <c r="T363" s="550">
        <f t="shared" si="10"/>
        <v>0</v>
      </c>
      <c r="U363" s="116" t="str">
        <f t="shared" si="11"/>
        <v>&gt;100 %</v>
      </c>
      <c r="V363" s="355"/>
      <c r="W363" s="52"/>
      <c r="X363" s="119">
        <v>0</v>
      </c>
      <c r="Y363" s="295">
        <v>0</v>
      </c>
      <c r="Z363" s="295">
        <v>0</v>
      </c>
      <c r="AA363" s="302">
        <v>2015</v>
      </c>
      <c r="AB363" s="302">
        <v>2015</v>
      </c>
      <c r="AC363" s="295">
        <v>0</v>
      </c>
      <c r="AD363" s="295">
        <v>0</v>
      </c>
      <c r="AE363" s="295">
        <v>0</v>
      </c>
      <c r="AF363" s="295">
        <v>0</v>
      </c>
      <c r="AG363" s="295">
        <v>0</v>
      </c>
      <c r="AH363" s="295">
        <v>0</v>
      </c>
      <c r="AI363" s="295">
        <v>0</v>
      </c>
    </row>
    <row r="364" spans="1:35" s="49" customFormat="1" ht="35.1" customHeight="1" outlineLevel="1" x14ac:dyDescent="0.25">
      <c r="A364" s="90" t="s">
        <v>353</v>
      </c>
      <c r="B364" s="347"/>
      <c r="C364" s="119" t="s">
        <v>612</v>
      </c>
      <c r="D364" s="552">
        <v>0</v>
      </c>
      <c r="E364" s="550">
        <v>0</v>
      </c>
      <c r="F364" s="550">
        <v>0</v>
      </c>
      <c r="G364" s="552">
        <v>0</v>
      </c>
      <c r="H364" s="552">
        <v>0</v>
      </c>
      <c r="I364" s="552">
        <v>0</v>
      </c>
      <c r="J364" s="552">
        <v>0</v>
      </c>
      <c r="K364" s="552">
        <v>0</v>
      </c>
      <c r="L364" s="552">
        <v>0</v>
      </c>
      <c r="M364" s="552">
        <v>0</v>
      </c>
      <c r="N364" s="552">
        <v>0</v>
      </c>
      <c r="O364" s="552">
        <v>3.4000000000000002E-2</v>
      </c>
      <c r="P364" s="552">
        <v>3.1000000000000003E-2</v>
      </c>
      <c r="Q364" s="552">
        <v>0</v>
      </c>
      <c r="R364" s="552">
        <v>0</v>
      </c>
      <c r="S364" s="549" t="s">
        <v>760</v>
      </c>
      <c r="T364" s="550">
        <f t="shared" si="10"/>
        <v>0</v>
      </c>
      <c r="U364" s="116" t="str">
        <f t="shared" si="11"/>
        <v>&gt;100 %</v>
      </c>
      <c r="V364" s="355"/>
      <c r="W364" s="52"/>
      <c r="X364" s="119">
        <v>0</v>
      </c>
      <c r="Y364" s="295">
        <v>0</v>
      </c>
      <c r="Z364" s="295">
        <v>0</v>
      </c>
      <c r="AA364" s="302">
        <v>2015</v>
      </c>
      <c r="AB364" s="302">
        <v>2015</v>
      </c>
      <c r="AC364" s="295">
        <v>0</v>
      </c>
      <c r="AD364" s="295">
        <v>0</v>
      </c>
      <c r="AE364" s="295">
        <v>0</v>
      </c>
      <c r="AF364" s="295">
        <v>0</v>
      </c>
      <c r="AG364" s="295">
        <v>0</v>
      </c>
      <c r="AH364" s="295">
        <v>0</v>
      </c>
      <c r="AI364" s="295">
        <v>0</v>
      </c>
    </row>
    <row r="365" spans="1:35" s="49" customFormat="1" ht="35.1" customHeight="1" outlineLevel="1" x14ac:dyDescent="0.25">
      <c r="A365" s="90" t="s">
        <v>353</v>
      </c>
      <c r="B365" s="347"/>
      <c r="C365" s="119" t="s">
        <v>613</v>
      </c>
      <c r="D365" s="552">
        <v>0</v>
      </c>
      <c r="E365" s="550">
        <v>0</v>
      </c>
      <c r="F365" s="550">
        <v>0</v>
      </c>
      <c r="G365" s="552">
        <v>0</v>
      </c>
      <c r="H365" s="552">
        <v>0</v>
      </c>
      <c r="I365" s="552">
        <v>0</v>
      </c>
      <c r="J365" s="552">
        <v>0</v>
      </c>
      <c r="K365" s="552">
        <v>0</v>
      </c>
      <c r="L365" s="552">
        <v>0</v>
      </c>
      <c r="M365" s="552">
        <v>0</v>
      </c>
      <c r="N365" s="552">
        <v>0</v>
      </c>
      <c r="O365" s="552">
        <v>0</v>
      </c>
      <c r="P365" s="552">
        <v>0</v>
      </c>
      <c r="Q365" s="552">
        <v>5.1999999999999998E-2</v>
      </c>
      <c r="R365" s="552">
        <v>0</v>
      </c>
      <c r="S365" s="549" t="s">
        <v>760</v>
      </c>
      <c r="T365" s="550">
        <f t="shared" si="10"/>
        <v>0</v>
      </c>
      <c r="U365" s="116" t="str">
        <f t="shared" si="11"/>
        <v>&gt;100 %</v>
      </c>
      <c r="V365" s="355"/>
      <c r="W365" s="52"/>
      <c r="X365" s="119">
        <v>0</v>
      </c>
      <c r="Y365" s="295">
        <v>0</v>
      </c>
      <c r="Z365" s="295">
        <v>0</v>
      </c>
      <c r="AA365" s="302">
        <v>2015</v>
      </c>
      <c r="AB365" s="302">
        <v>2015</v>
      </c>
      <c r="AC365" s="295">
        <v>0</v>
      </c>
      <c r="AD365" s="295">
        <v>0</v>
      </c>
      <c r="AE365" s="295">
        <v>0</v>
      </c>
      <c r="AF365" s="295">
        <v>0</v>
      </c>
      <c r="AG365" s="295">
        <v>0.08</v>
      </c>
      <c r="AH365" s="295" t="s">
        <v>575</v>
      </c>
      <c r="AI365" s="295" t="s">
        <v>575</v>
      </c>
    </row>
    <row r="366" spans="1:35" s="49" customFormat="1" ht="35.1" customHeight="1" outlineLevel="1" x14ac:dyDescent="0.25">
      <c r="A366" s="90" t="s">
        <v>353</v>
      </c>
      <c r="B366" s="347"/>
      <c r="C366" s="119" t="s">
        <v>614</v>
      </c>
      <c r="D366" s="552">
        <v>0</v>
      </c>
      <c r="E366" s="550">
        <v>0</v>
      </c>
      <c r="F366" s="550">
        <v>0</v>
      </c>
      <c r="G366" s="552">
        <v>0</v>
      </c>
      <c r="H366" s="552">
        <v>0</v>
      </c>
      <c r="I366" s="552">
        <v>0</v>
      </c>
      <c r="J366" s="552">
        <v>0</v>
      </c>
      <c r="K366" s="552">
        <v>0</v>
      </c>
      <c r="L366" s="552">
        <v>0</v>
      </c>
      <c r="M366" s="552">
        <v>0</v>
      </c>
      <c r="N366" s="552">
        <v>0</v>
      </c>
      <c r="O366" s="552">
        <v>8.0000000000000002E-3</v>
      </c>
      <c r="P366" s="552">
        <v>0</v>
      </c>
      <c r="Q366" s="552">
        <v>0</v>
      </c>
      <c r="R366" s="552">
        <v>0</v>
      </c>
      <c r="S366" s="549" t="s">
        <v>760</v>
      </c>
      <c r="T366" s="550">
        <f t="shared" si="10"/>
        <v>0</v>
      </c>
      <c r="U366" s="116" t="str">
        <f t="shared" si="11"/>
        <v>&gt;100 %</v>
      </c>
      <c r="V366" s="355"/>
      <c r="W366" s="52"/>
      <c r="X366" s="119">
        <v>0</v>
      </c>
      <c r="Y366" s="295">
        <v>0</v>
      </c>
      <c r="Z366" s="295">
        <v>0</v>
      </c>
      <c r="AA366" s="302">
        <v>2015</v>
      </c>
      <c r="AB366" s="302">
        <v>2015</v>
      </c>
      <c r="AC366" s="295">
        <v>0</v>
      </c>
      <c r="AD366" s="295">
        <v>0</v>
      </c>
      <c r="AE366" s="295">
        <v>0</v>
      </c>
      <c r="AF366" s="295">
        <v>0</v>
      </c>
      <c r="AG366" s="295">
        <v>0</v>
      </c>
      <c r="AH366" s="295">
        <v>0</v>
      </c>
      <c r="AI366" s="295">
        <v>0</v>
      </c>
    </row>
    <row r="367" spans="1:35" s="49" customFormat="1" ht="35.1" customHeight="1" outlineLevel="1" x14ac:dyDescent="0.25">
      <c r="A367" s="90" t="s">
        <v>353</v>
      </c>
      <c r="B367" s="347"/>
      <c r="C367" s="119" t="s">
        <v>774</v>
      </c>
      <c r="D367" s="552">
        <v>0</v>
      </c>
      <c r="E367" s="550">
        <v>0</v>
      </c>
      <c r="F367" s="550">
        <v>0</v>
      </c>
      <c r="G367" s="552">
        <v>0</v>
      </c>
      <c r="H367" s="552">
        <v>0</v>
      </c>
      <c r="I367" s="552">
        <v>0</v>
      </c>
      <c r="J367" s="552">
        <v>0</v>
      </c>
      <c r="K367" s="552">
        <v>0</v>
      </c>
      <c r="L367" s="552">
        <v>0</v>
      </c>
      <c r="M367" s="552">
        <v>0</v>
      </c>
      <c r="N367" s="552">
        <v>0</v>
      </c>
      <c r="O367" s="552">
        <v>0.26600000000000001</v>
      </c>
      <c r="P367" s="552">
        <v>0</v>
      </c>
      <c r="Q367" s="552">
        <v>0.26600000000000001</v>
      </c>
      <c r="R367" s="552">
        <v>0</v>
      </c>
      <c r="S367" s="549" t="s">
        <v>760</v>
      </c>
      <c r="T367" s="550">
        <f t="shared" si="10"/>
        <v>0</v>
      </c>
      <c r="U367" s="116" t="str">
        <f t="shared" si="11"/>
        <v>&gt;100 %</v>
      </c>
      <c r="V367" s="355"/>
      <c r="W367" s="52"/>
      <c r="X367" s="119">
        <v>0</v>
      </c>
      <c r="Y367" s="295">
        <v>0</v>
      </c>
      <c r="Z367" s="295">
        <v>0</v>
      </c>
      <c r="AA367" s="302">
        <v>2015</v>
      </c>
      <c r="AB367" s="302">
        <v>2015</v>
      </c>
      <c r="AC367" s="295">
        <v>0</v>
      </c>
      <c r="AD367" s="295">
        <v>0</v>
      </c>
      <c r="AE367" s="295">
        <v>0</v>
      </c>
      <c r="AF367" s="295">
        <v>0</v>
      </c>
      <c r="AG367" s="295">
        <v>0.11</v>
      </c>
      <c r="AH367" s="295" t="s">
        <v>575</v>
      </c>
      <c r="AI367" s="295" t="s">
        <v>575</v>
      </c>
    </row>
    <row r="368" spans="1:35" s="49" customFormat="1" ht="35.1" customHeight="1" outlineLevel="1" x14ac:dyDescent="0.25">
      <c r="A368" s="90" t="s">
        <v>353</v>
      </c>
      <c r="B368" s="347"/>
      <c r="C368" s="119" t="s">
        <v>775</v>
      </c>
      <c r="D368" s="552">
        <v>0</v>
      </c>
      <c r="E368" s="550">
        <v>0</v>
      </c>
      <c r="F368" s="550">
        <v>1.3541037600000001</v>
      </c>
      <c r="G368" s="552">
        <v>0</v>
      </c>
      <c r="H368" s="552">
        <v>0</v>
      </c>
      <c r="I368" s="552">
        <v>0</v>
      </c>
      <c r="J368" s="552">
        <v>0</v>
      </c>
      <c r="K368" s="552">
        <v>0</v>
      </c>
      <c r="L368" s="552">
        <v>1.3541037600000001</v>
      </c>
      <c r="M368" s="552">
        <v>0</v>
      </c>
      <c r="N368" s="552">
        <v>0</v>
      </c>
      <c r="O368" s="552">
        <v>5.5E-2</v>
      </c>
      <c r="P368" s="552">
        <v>0</v>
      </c>
      <c r="Q368" s="552">
        <v>5.5E-2</v>
      </c>
      <c r="R368" s="552">
        <v>0</v>
      </c>
      <c r="S368" s="549" t="s">
        <v>760</v>
      </c>
      <c r="T368" s="550">
        <f t="shared" si="10"/>
        <v>1.3541037600000001</v>
      </c>
      <c r="U368" s="116" t="str">
        <f t="shared" si="11"/>
        <v>&gt;100 %</v>
      </c>
      <c r="V368" s="355"/>
      <c r="W368" s="52"/>
      <c r="X368" s="119" t="s">
        <v>393</v>
      </c>
      <c r="Y368" s="295">
        <v>0</v>
      </c>
      <c r="Z368" s="295">
        <v>0</v>
      </c>
      <c r="AA368" s="302">
        <v>2015</v>
      </c>
      <c r="AB368" s="302">
        <v>2015</v>
      </c>
      <c r="AC368" s="295">
        <v>0</v>
      </c>
      <c r="AD368" s="295">
        <v>0</v>
      </c>
      <c r="AE368" s="295">
        <v>0</v>
      </c>
      <c r="AF368" s="295">
        <v>0</v>
      </c>
      <c r="AG368" s="295">
        <v>0.105</v>
      </c>
      <c r="AH368" s="295" t="s">
        <v>575</v>
      </c>
      <c r="AI368" s="295" t="s">
        <v>575</v>
      </c>
    </row>
    <row r="369" spans="1:35" s="49" customFormat="1" ht="35.1" customHeight="1" outlineLevel="1" x14ac:dyDescent="0.25">
      <c r="A369" s="90" t="s">
        <v>353</v>
      </c>
      <c r="B369" s="347"/>
      <c r="C369" s="119" t="s">
        <v>776</v>
      </c>
      <c r="D369" s="552">
        <v>0</v>
      </c>
      <c r="E369" s="550">
        <v>0</v>
      </c>
      <c r="F369" s="550">
        <v>0</v>
      </c>
      <c r="G369" s="552">
        <v>0</v>
      </c>
      <c r="H369" s="552">
        <v>0</v>
      </c>
      <c r="I369" s="552">
        <v>0</v>
      </c>
      <c r="J369" s="552">
        <v>0</v>
      </c>
      <c r="K369" s="552">
        <v>0</v>
      </c>
      <c r="L369" s="552">
        <v>0</v>
      </c>
      <c r="M369" s="552">
        <v>0</v>
      </c>
      <c r="N369" s="552">
        <v>0</v>
      </c>
      <c r="O369" s="552">
        <v>0.21299999999999999</v>
      </c>
      <c r="P369" s="552">
        <v>0.21199999999999999</v>
      </c>
      <c r="Q369" s="552">
        <v>0.21299999999999999</v>
      </c>
      <c r="R369" s="552">
        <v>0.21299999999999999</v>
      </c>
      <c r="S369" s="549" t="s">
        <v>760</v>
      </c>
      <c r="T369" s="550">
        <f t="shared" si="10"/>
        <v>0</v>
      </c>
      <c r="U369" s="116" t="str">
        <f t="shared" si="11"/>
        <v>&gt;100 %</v>
      </c>
      <c r="V369" s="355"/>
      <c r="W369" s="52"/>
      <c r="X369" s="119">
        <v>0</v>
      </c>
      <c r="Y369" s="295">
        <v>0</v>
      </c>
      <c r="Z369" s="295">
        <v>0</v>
      </c>
      <c r="AA369" s="302">
        <v>2015</v>
      </c>
      <c r="AB369" s="302">
        <v>2015</v>
      </c>
      <c r="AC369" s="295">
        <v>0</v>
      </c>
      <c r="AD369" s="295">
        <v>0</v>
      </c>
      <c r="AE369" s="295">
        <v>0</v>
      </c>
      <c r="AF369" s="295">
        <v>0</v>
      </c>
      <c r="AG369" s="295">
        <v>0.188</v>
      </c>
      <c r="AH369" s="295" t="s">
        <v>575</v>
      </c>
      <c r="AI369" s="295" t="s">
        <v>575</v>
      </c>
    </row>
    <row r="370" spans="1:35" s="49" customFormat="1" ht="35.1" customHeight="1" outlineLevel="1" x14ac:dyDescent="0.25">
      <c r="A370" s="90" t="s">
        <v>353</v>
      </c>
      <c r="B370" s="347"/>
      <c r="C370" s="119" t="s">
        <v>777</v>
      </c>
      <c r="D370" s="552">
        <v>0</v>
      </c>
      <c r="E370" s="550">
        <v>0</v>
      </c>
      <c r="F370" s="550">
        <v>0</v>
      </c>
      <c r="G370" s="552">
        <v>0</v>
      </c>
      <c r="H370" s="552">
        <v>0</v>
      </c>
      <c r="I370" s="552">
        <v>0</v>
      </c>
      <c r="J370" s="552">
        <v>0</v>
      </c>
      <c r="K370" s="552">
        <v>0</v>
      </c>
      <c r="L370" s="552">
        <v>0</v>
      </c>
      <c r="M370" s="552">
        <v>0</v>
      </c>
      <c r="N370" s="552">
        <v>0</v>
      </c>
      <c r="O370" s="552">
        <v>0.11599999999999999</v>
      </c>
      <c r="P370" s="552">
        <v>0</v>
      </c>
      <c r="Q370" s="552">
        <v>0.11600000000000001</v>
      </c>
      <c r="R370" s="552">
        <v>0</v>
      </c>
      <c r="S370" s="549" t="s">
        <v>760</v>
      </c>
      <c r="T370" s="550">
        <f t="shared" si="10"/>
        <v>0</v>
      </c>
      <c r="U370" s="116" t="str">
        <f t="shared" si="11"/>
        <v>&gt;100 %</v>
      </c>
      <c r="V370" s="355"/>
      <c r="W370" s="52"/>
      <c r="X370" s="119">
        <v>0</v>
      </c>
      <c r="Y370" s="295">
        <v>0</v>
      </c>
      <c r="Z370" s="295">
        <v>0</v>
      </c>
      <c r="AA370" s="302">
        <v>2015</v>
      </c>
      <c r="AB370" s="302">
        <v>2015</v>
      </c>
      <c r="AC370" s="295">
        <v>0</v>
      </c>
      <c r="AD370" s="295">
        <v>0</v>
      </c>
      <c r="AE370" s="295">
        <v>0</v>
      </c>
      <c r="AF370" s="295">
        <v>0</v>
      </c>
      <c r="AG370" s="295">
        <v>4.8000000000000001E-2</v>
      </c>
      <c r="AH370" s="295" t="s">
        <v>575</v>
      </c>
      <c r="AI370" s="295" t="s">
        <v>575</v>
      </c>
    </row>
    <row r="371" spans="1:35" s="49" customFormat="1" ht="35.1" customHeight="1" outlineLevel="1" x14ac:dyDescent="0.25">
      <c r="A371" s="90" t="s">
        <v>353</v>
      </c>
      <c r="B371" s="347"/>
      <c r="C371" s="119" t="s">
        <v>778</v>
      </c>
      <c r="D371" s="552">
        <v>0</v>
      </c>
      <c r="E371" s="550">
        <v>0</v>
      </c>
      <c r="F371" s="550">
        <v>0</v>
      </c>
      <c r="G371" s="552">
        <v>0</v>
      </c>
      <c r="H371" s="552">
        <v>0</v>
      </c>
      <c r="I371" s="552">
        <v>0</v>
      </c>
      <c r="J371" s="552">
        <v>0</v>
      </c>
      <c r="K371" s="552">
        <v>0</v>
      </c>
      <c r="L371" s="552">
        <v>0</v>
      </c>
      <c r="M371" s="552">
        <v>0</v>
      </c>
      <c r="N371" s="552">
        <v>0</v>
      </c>
      <c r="O371" s="552">
        <v>0.47899999999999998</v>
      </c>
      <c r="P371" s="552">
        <v>0.10999999999999999</v>
      </c>
      <c r="Q371" s="552">
        <v>0.47899999999999998</v>
      </c>
      <c r="R371" s="552">
        <v>0.47899999999999998</v>
      </c>
      <c r="S371" s="549" t="s">
        <v>760</v>
      </c>
      <c r="T371" s="550">
        <f t="shared" si="10"/>
        <v>0</v>
      </c>
      <c r="U371" s="116" t="str">
        <f t="shared" si="11"/>
        <v>&gt;100 %</v>
      </c>
      <c r="V371" s="355"/>
      <c r="W371" s="52"/>
      <c r="X371" s="119">
        <v>0</v>
      </c>
      <c r="Y371" s="295">
        <v>0</v>
      </c>
      <c r="Z371" s="295">
        <v>0</v>
      </c>
      <c r="AA371" s="302">
        <v>2015</v>
      </c>
      <c r="AB371" s="302">
        <v>2015</v>
      </c>
      <c r="AC371" s="295">
        <v>0</v>
      </c>
      <c r="AD371" s="295">
        <v>0</v>
      </c>
      <c r="AE371" s="295">
        <v>0</v>
      </c>
      <c r="AF371" s="295">
        <v>6.3E-2</v>
      </c>
      <c r="AG371" s="295">
        <v>1.4999999999999999E-2</v>
      </c>
      <c r="AH371" s="295" t="s">
        <v>575</v>
      </c>
      <c r="AI371" s="295" t="s">
        <v>575</v>
      </c>
    </row>
    <row r="372" spans="1:35" s="49" customFormat="1" ht="35.1" customHeight="1" outlineLevel="1" x14ac:dyDescent="0.25">
      <c r="A372" s="90" t="s">
        <v>353</v>
      </c>
      <c r="B372" s="347"/>
      <c r="C372" s="119" t="s">
        <v>779</v>
      </c>
      <c r="D372" s="552">
        <v>0</v>
      </c>
      <c r="E372" s="550">
        <v>0</v>
      </c>
      <c r="F372" s="550">
        <v>0</v>
      </c>
      <c r="G372" s="552">
        <v>0</v>
      </c>
      <c r="H372" s="552">
        <v>0</v>
      </c>
      <c r="I372" s="552">
        <v>0</v>
      </c>
      <c r="J372" s="552">
        <v>0</v>
      </c>
      <c r="K372" s="552">
        <v>0</v>
      </c>
      <c r="L372" s="552">
        <v>0</v>
      </c>
      <c r="M372" s="552">
        <v>0</v>
      </c>
      <c r="N372" s="552">
        <v>0</v>
      </c>
      <c r="O372" s="552">
        <v>7.6999999999999999E-2</v>
      </c>
      <c r="P372" s="552">
        <v>0</v>
      </c>
      <c r="Q372" s="552">
        <v>7.6999999999999999E-2</v>
      </c>
      <c r="R372" s="552">
        <v>0</v>
      </c>
      <c r="S372" s="549" t="s">
        <v>760</v>
      </c>
      <c r="T372" s="550">
        <f t="shared" si="10"/>
        <v>0</v>
      </c>
      <c r="U372" s="116" t="str">
        <f t="shared" si="11"/>
        <v>&gt;100 %</v>
      </c>
      <c r="V372" s="355"/>
      <c r="W372" s="52"/>
      <c r="X372" s="119">
        <v>0</v>
      </c>
      <c r="Y372" s="295">
        <v>0</v>
      </c>
      <c r="Z372" s="295">
        <v>0</v>
      </c>
      <c r="AA372" s="302">
        <v>2015</v>
      </c>
      <c r="AB372" s="302">
        <v>2015</v>
      </c>
      <c r="AC372" s="295">
        <v>0</v>
      </c>
      <c r="AD372" s="295">
        <v>0</v>
      </c>
      <c r="AE372" s="295">
        <v>0</v>
      </c>
      <c r="AF372" s="295">
        <v>0</v>
      </c>
      <c r="AG372" s="295">
        <v>0.05</v>
      </c>
      <c r="AH372" s="295" t="s">
        <v>575</v>
      </c>
      <c r="AI372" s="295" t="s">
        <v>575</v>
      </c>
    </row>
    <row r="373" spans="1:35" s="49" customFormat="1" ht="35.1" customHeight="1" outlineLevel="1" x14ac:dyDescent="0.25">
      <c r="A373" s="90" t="s">
        <v>353</v>
      </c>
      <c r="B373" s="347"/>
      <c r="C373" s="119" t="s">
        <v>780</v>
      </c>
      <c r="D373" s="552">
        <v>0</v>
      </c>
      <c r="E373" s="550">
        <v>0</v>
      </c>
      <c r="F373" s="550">
        <v>0</v>
      </c>
      <c r="G373" s="552">
        <v>0</v>
      </c>
      <c r="H373" s="552">
        <v>0</v>
      </c>
      <c r="I373" s="552">
        <v>0</v>
      </c>
      <c r="J373" s="552">
        <v>0</v>
      </c>
      <c r="K373" s="552">
        <v>0</v>
      </c>
      <c r="L373" s="552">
        <v>0</v>
      </c>
      <c r="M373" s="552">
        <v>0</v>
      </c>
      <c r="N373" s="552">
        <v>0</v>
      </c>
      <c r="O373" s="552">
        <v>7.0000000000000001E-3</v>
      </c>
      <c r="P373" s="552">
        <v>0</v>
      </c>
      <c r="Q373" s="552">
        <v>0</v>
      </c>
      <c r="R373" s="552">
        <v>0</v>
      </c>
      <c r="S373" s="549" t="s">
        <v>760</v>
      </c>
      <c r="T373" s="550">
        <f t="shared" si="10"/>
        <v>0</v>
      </c>
      <c r="U373" s="116" t="str">
        <f t="shared" si="11"/>
        <v>&gt;100 %</v>
      </c>
      <c r="V373" s="355"/>
      <c r="W373" s="52"/>
      <c r="X373" s="119">
        <v>0</v>
      </c>
      <c r="Y373" s="295">
        <v>0</v>
      </c>
      <c r="Z373" s="295">
        <v>0</v>
      </c>
      <c r="AA373" s="302">
        <v>2015</v>
      </c>
      <c r="AB373" s="302">
        <v>2015</v>
      </c>
      <c r="AC373" s="295">
        <v>0</v>
      </c>
      <c r="AD373" s="295">
        <v>0</v>
      </c>
      <c r="AE373" s="295">
        <v>0</v>
      </c>
      <c r="AF373" s="295">
        <v>0</v>
      </c>
      <c r="AG373" s="295">
        <v>0</v>
      </c>
      <c r="AH373" s="295">
        <v>0</v>
      </c>
      <c r="AI373" s="295">
        <v>0</v>
      </c>
    </row>
    <row r="374" spans="1:35" s="49" customFormat="1" ht="35.1" customHeight="1" outlineLevel="1" x14ac:dyDescent="0.25">
      <c r="A374" s="90" t="s">
        <v>353</v>
      </c>
      <c r="B374" s="347"/>
      <c r="C374" s="119" t="s">
        <v>781</v>
      </c>
      <c r="D374" s="552">
        <v>0</v>
      </c>
      <c r="E374" s="550">
        <v>0</v>
      </c>
      <c r="F374" s="550">
        <v>7.6613689999999984E-2</v>
      </c>
      <c r="G374" s="552">
        <v>0</v>
      </c>
      <c r="H374" s="552">
        <v>0</v>
      </c>
      <c r="I374" s="552">
        <v>0</v>
      </c>
      <c r="J374" s="552">
        <v>0</v>
      </c>
      <c r="K374" s="552">
        <v>0</v>
      </c>
      <c r="L374" s="552">
        <v>7.6613689999999984E-2</v>
      </c>
      <c r="M374" s="552">
        <v>0</v>
      </c>
      <c r="N374" s="552">
        <v>0</v>
      </c>
      <c r="O374" s="552">
        <v>7.8E-2</v>
      </c>
      <c r="P374" s="552">
        <v>0</v>
      </c>
      <c r="Q374" s="552">
        <v>1.8049999999999999</v>
      </c>
      <c r="R374" s="552">
        <v>0</v>
      </c>
      <c r="S374" s="549" t="s">
        <v>760</v>
      </c>
      <c r="T374" s="550">
        <f t="shared" si="10"/>
        <v>7.6613689999999984E-2</v>
      </c>
      <c r="U374" s="116" t="str">
        <f t="shared" si="11"/>
        <v>&gt;100 %</v>
      </c>
      <c r="V374" s="355"/>
      <c r="W374" s="52"/>
      <c r="X374" s="119" t="s">
        <v>393</v>
      </c>
      <c r="Y374" s="295">
        <v>0</v>
      </c>
      <c r="Z374" s="295">
        <v>0</v>
      </c>
      <c r="AA374" s="302">
        <v>2015</v>
      </c>
      <c r="AB374" s="302">
        <v>2015</v>
      </c>
      <c r="AC374" s="295">
        <v>0</v>
      </c>
      <c r="AD374" s="295">
        <v>0</v>
      </c>
      <c r="AE374" s="295">
        <v>0</v>
      </c>
      <c r="AF374" s="295">
        <v>6.3E-2</v>
      </c>
      <c r="AG374" s="295">
        <v>0.42099999999999999</v>
      </c>
      <c r="AH374" s="295" t="s">
        <v>603</v>
      </c>
      <c r="AI374" s="295" t="s">
        <v>603</v>
      </c>
    </row>
    <row r="375" spans="1:35" s="49" customFormat="1" ht="35.1" customHeight="1" outlineLevel="1" x14ac:dyDescent="0.25">
      <c r="A375" s="90" t="s">
        <v>353</v>
      </c>
      <c r="B375" s="347"/>
      <c r="C375" s="119" t="s">
        <v>782</v>
      </c>
      <c r="D375" s="552">
        <v>0</v>
      </c>
      <c r="E375" s="550">
        <v>0</v>
      </c>
      <c r="F375" s="550">
        <v>0</v>
      </c>
      <c r="G375" s="552">
        <v>0</v>
      </c>
      <c r="H375" s="552">
        <v>0</v>
      </c>
      <c r="I375" s="552">
        <v>0</v>
      </c>
      <c r="J375" s="552">
        <v>0</v>
      </c>
      <c r="K375" s="552">
        <v>0</v>
      </c>
      <c r="L375" s="552">
        <v>0</v>
      </c>
      <c r="M375" s="552">
        <v>0</v>
      </c>
      <c r="N375" s="552">
        <v>0</v>
      </c>
      <c r="O375" s="552">
        <v>0.104</v>
      </c>
      <c r="P375" s="552">
        <v>0</v>
      </c>
      <c r="Q375" s="552">
        <v>0.104</v>
      </c>
      <c r="R375" s="552">
        <v>0</v>
      </c>
      <c r="S375" s="549" t="s">
        <v>760</v>
      </c>
      <c r="T375" s="550">
        <f t="shared" si="10"/>
        <v>0</v>
      </c>
      <c r="U375" s="116" t="str">
        <f t="shared" si="11"/>
        <v>&gt;100 %</v>
      </c>
      <c r="V375" s="355"/>
      <c r="W375" s="52"/>
      <c r="X375" s="119">
        <v>0</v>
      </c>
      <c r="Y375" s="295">
        <v>0</v>
      </c>
      <c r="Z375" s="295">
        <v>0</v>
      </c>
      <c r="AA375" s="302">
        <v>2015</v>
      </c>
      <c r="AB375" s="302">
        <v>2015</v>
      </c>
      <c r="AC375" s="295">
        <v>0</v>
      </c>
      <c r="AD375" s="295">
        <v>0</v>
      </c>
      <c r="AE375" s="295">
        <v>0</v>
      </c>
      <c r="AF375" s="295">
        <v>0</v>
      </c>
      <c r="AG375" s="295">
        <v>0.04</v>
      </c>
      <c r="AH375" s="295" t="s">
        <v>575</v>
      </c>
      <c r="AI375" s="295" t="s">
        <v>575</v>
      </c>
    </row>
    <row r="376" spans="1:35" s="49" customFormat="1" ht="35.1" customHeight="1" outlineLevel="1" x14ac:dyDescent="0.25">
      <c r="A376" s="90" t="s">
        <v>353</v>
      </c>
      <c r="B376" s="347"/>
      <c r="C376" s="119" t="s">
        <v>783</v>
      </c>
      <c r="D376" s="552">
        <v>0</v>
      </c>
      <c r="E376" s="550">
        <v>0</v>
      </c>
      <c r="F376" s="550">
        <v>0</v>
      </c>
      <c r="G376" s="552">
        <v>0</v>
      </c>
      <c r="H376" s="552">
        <v>0</v>
      </c>
      <c r="I376" s="552">
        <v>0</v>
      </c>
      <c r="J376" s="552">
        <v>0</v>
      </c>
      <c r="K376" s="552">
        <v>0</v>
      </c>
      <c r="L376" s="552">
        <v>0</v>
      </c>
      <c r="M376" s="552">
        <v>0</v>
      </c>
      <c r="N376" s="552">
        <v>0</v>
      </c>
      <c r="O376" s="552">
        <v>0.158</v>
      </c>
      <c r="P376" s="552">
        <v>0</v>
      </c>
      <c r="Q376" s="552">
        <v>0.158</v>
      </c>
      <c r="R376" s="552">
        <v>0</v>
      </c>
      <c r="S376" s="549" t="s">
        <v>760</v>
      </c>
      <c r="T376" s="550">
        <f t="shared" si="10"/>
        <v>0</v>
      </c>
      <c r="U376" s="116" t="str">
        <f t="shared" si="11"/>
        <v>&gt;100 %</v>
      </c>
      <c r="V376" s="355"/>
      <c r="W376" s="52"/>
      <c r="X376" s="119">
        <v>0</v>
      </c>
      <c r="Y376" s="295">
        <v>0</v>
      </c>
      <c r="Z376" s="295">
        <v>0</v>
      </c>
      <c r="AA376" s="302">
        <v>2015</v>
      </c>
      <c r="AB376" s="302">
        <v>2015</v>
      </c>
      <c r="AC376" s="295">
        <v>0</v>
      </c>
      <c r="AD376" s="295">
        <v>0</v>
      </c>
      <c r="AE376" s="295">
        <v>0</v>
      </c>
      <c r="AF376" s="295">
        <v>0</v>
      </c>
      <c r="AG376" s="295">
        <v>0.13500000000000001</v>
      </c>
      <c r="AH376" s="295" t="s">
        <v>603</v>
      </c>
      <c r="AI376" s="295" t="s">
        <v>603</v>
      </c>
    </row>
    <row r="377" spans="1:35" s="49" customFormat="1" ht="35.1" customHeight="1" outlineLevel="1" x14ac:dyDescent="0.25">
      <c r="A377" s="90" t="s">
        <v>353</v>
      </c>
      <c r="B377" s="347"/>
      <c r="C377" s="119" t="s">
        <v>784</v>
      </c>
      <c r="D377" s="552">
        <v>0</v>
      </c>
      <c r="E377" s="550">
        <v>0</v>
      </c>
      <c r="F377" s="550">
        <v>0</v>
      </c>
      <c r="G377" s="552">
        <v>0</v>
      </c>
      <c r="H377" s="552">
        <v>0</v>
      </c>
      <c r="I377" s="552">
        <v>0</v>
      </c>
      <c r="J377" s="552">
        <v>0</v>
      </c>
      <c r="K377" s="552">
        <v>0</v>
      </c>
      <c r="L377" s="552">
        <v>0</v>
      </c>
      <c r="M377" s="552">
        <v>0</v>
      </c>
      <c r="N377" s="552">
        <v>0</v>
      </c>
      <c r="O377" s="552">
        <v>4.2999999999999997E-2</v>
      </c>
      <c r="P377" s="552">
        <v>0</v>
      </c>
      <c r="Q377" s="552">
        <v>4.2999999999999997E-2</v>
      </c>
      <c r="R377" s="552">
        <v>0</v>
      </c>
      <c r="S377" s="549" t="s">
        <v>760</v>
      </c>
      <c r="T377" s="550">
        <f t="shared" si="10"/>
        <v>0</v>
      </c>
      <c r="U377" s="116" t="str">
        <f t="shared" si="11"/>
        <v>&gt;100 %</v>
      </c>
      <c r="V377" s="355"/>
      <c r="W377" s="52"/>
      <c r="X377" s="119">
        <v>0</v>
      </c>
      <c r="Y377" s="295">
        <v>0</v>
      </c>
      <c r="Z377" s="295">
        <v>0</v>
      </c>
      <c r="AA377" s="302">
        <v>2015</v>
      </c>
      <c r="AB377" s="302">
        <v>2015</v>
      </c>
      <c r="AC377" s="295">
        <v>0</v>
      </c>
      <c r="AD377" s="295">
        <v>0</v>
      </c>
      <c r="AE377" s="295">
        <v>0</v>
      </c>
      <c r="AF377" s="295">
        <v>0</v>
      </c>
      <c r="AG377" s="295">
        <v>0.03</v>
      </c>
      <c r="AH377" s="295" t="s">
        <v>603</v>
      </c>
      <c r="AI377" s="295" t="s">
        <v>603</v>
      </c>
    </row>
    <row r="378" spans="1:35" s="49" customFormat="1" ht="35.1" customHeight="1" outlineLevel="1" x14ac:dyDescent="0.25">
      <c r="A378" s="90" t="s">
        <v>353</v>
      </c>
      <c r="B378" s="347"/>
      <c r="C378" s="119" t="s">
        <v>785</v>
      </c>
      <c r="D378" s="552">
        <v>0</v>
      </c>
      <c r="E378" s="550">
        <v>0</v>
      </c>
      <c r="F378" s="550">
        <v>0</v>
      </c>
      <c r="G378" s="552">
        <v>0</v>
      </c>
      <c r="H378" s="552">
        <v>0</v>
      </c>
      <c r="I378" s="552">
        <v>0</v>
      </c>
      <c r="J378" s="552">
        <v>0</v>
      </c>
      <c r="K378" s="552">
        <v>0</v>
      </c>
      <c r="L378" s="552">
        <v>0</v>
      </c>
      <c r="M378" s="552">
        <v>0</v>
      </c>
      <c r="N378" s="552">
        <v>0</v>
      </c>
      <c r="O378" s="552">
        <v>3.2000000000000001E-2</v>
      </c>
      <c r="P378" s="552">
        <v>0</v>
      </c>
      <c r="Q378" s="552">
        <v>3.2000000000000001E-2</v>
      </c>
      <c r="R378" s="552">
        <v>0</v>
      </c>
      <c r="S378" s="549" t="s">
        <v>760</v>
      </c>
      <c r="T378" s="550">
        <f t="shared" si="10"/>
        <v>0</v>
      </c>
      <c r="U378" s="116" t="str">
        <f t="shared" si="11"/>
        <v>&gt;100 %</v>
      </c>
      <c r="V378" s="355"/>
      <c r="W378" s="52"/>
      <c r="X378" s="119">
        <v>0</v>
      </c>
      <c r="Y378" s="295">
        <v>0</v>
      </c>
      <c r="Z378" s="295">
        <v>0</v>
      </c>
      <c r="AA378" s="302">
        <v>2015</v>
      </c>
      <c r="AB378" s="302">
        <v>2015</v>
      </c>
      <c r="AC378" s="295">
        <v>0</v>
      </c>
      <c r="AD378" s="295">
        <v>0</v>
      </c>
      <c r="AE378" s="295">
        <v>0</v>
      </c>
      <c r="AF378" s="295">
        <v>0</v>
      </c>
      <c r="AG378" s="295">
        <v>0.12</v>
      </c>
      <c r="AH378" s="295" t="s">
        <v>603</v>
      </c>
      <c r="AI378" s="295" t="s">
        <v>603</v>
      </c>
    </row>
    <row r="379" spans="1:35" s="49" customFormat="1" ht="35.1" customHeight="1" outlineLevel="1" x14ac:dyDescent="0.25">
      <c r="A379" s="90" t="s">
        <v>353</v>
      </c>
      <c r="B379" s="347"/>
      <c r="C379" s="119" t="s">
        <v>848</v>
      </c>
      <c r="D379" s="552">
        <v>0</v>
      </c>
      <c r="E379" s="550">
        <v>0</v>
      </c>
      <c r="F379" s="550">
        <v>4.9170680000000001E-2</v>
      </c>
      <c r="G379" s="552">
        <v>0</v>
      </c>
      <c r="H379" s="552">
        <v>0</v>
      </c>
      <c r="I379" s="552">
        <v>0</v>
      </c>
      <c r="J379" s="552">
        <v>0</v>
      </c>
      <c r="K379" s="552">
        <v>0</v>
      </c>
      <c r="L379" s="552">
        <v>0</v>
      </c>
      <c r="M379" s="552">
        <v>0</v>
      </c>
      <c r="N379" s="552">
        <v>4.9170680000000001E-2</v>
      </c>
      <c r="O379" s="552">
        <v>4.2999999999999997E-2</v>
      </c>
      <c r="P379" s="552">
        <v>0</v>
      </c>
      <c r="Q379" s="552">
        <v>9.7000000000000003E-2</v>
      </c>
      <c r="R379" s="552">
        <v>0</v>
      </c>
      <c r="S379" s="549" t="s">
        <v>760</v>
      </c>
      <c r="T379" s="550">
        <f t="shared" si="10"/>
        <v>4.9170680000000001E-2</v>
      </c>
      <c r="U379" s="116" t="str">
        <f t="shared" si="11"/>
        <v>&gt;100 %</v>
      </c>
      <c r="V379" s="355"/>
      <c r="W379" s="52"/>
      <c r="X379" s="119" t="s">
        <v>393</v>
      </c>
      <c r="Y379" s="295">
        <v>0</v>
      </c>
      <c r="Z379" s="295">
        <v>0</v>
      </c>
      <c r="AA379" s="302">
        <v>2015</v>
      </c>
      <c r="AB379" s="302">
        <v>2015</v>
      </c>
      <c r="AC379" s="295">
        <v>0</v>
      </c>
      <c r="AD379" s="295">
        <v>0</v>
      </c>
      <c r="AE379" s="295">
        <v>0</v>
      </c>
      <c r="AF379" s="295">
        <v>0</v>
      </c>
      <c r="AG379" s="295">
        <v>0.03</v>
      </c>
      <c r="AH379" s="295" t="s">
        <v>575</v>
      </c>
      <c r="AI379" s="295" t="s">
        <v>575</v>
      </c>
    </row>
    <row r="380" spans="1:35" s="49" customFormat="1" ht="35.1" customHeight="1" outlineLevel="1" x14ac:dyDescent="0.25">
      <c r="A380" s="90" t="s">
        <v>353</v>
      </c>
      <c r="B380" s="347"/>
      <c r="C380" s="119" t="s">
        <v>849</v>
      </c>
      <c r="D380" s="552">
        <v>0</v>
      </c>
      <c r="E380" s="550">
        <v>0</v>
      </c>
      <c r="F380" s="550">
        <v>0.16408191999999999</v>
      </c>
      <c r="G380" s="552">
        <v>0</v>
      </c>
      <c r="H380" s="552">
        <v>0</v>
      </c>
      <c r="I380" s="552">
        <v>0</v>
      </c>
      <c r="J380" s="552">
        <v>0</v>
      </c>
      <c r="K380" s="552">
        <v>0</v>
      </c>
      <c r="L380" s="552">
        <v>0</v>
      </c>
      <c r="M380" s="552">
        <v>0</v>
      </c>
      <c r="N380" s="552">
        <v>0.16408191999999999</v>
      </c>
      <c r="O380" s="552">
        <v>0.191</v>
      </c>
      <c r="P380" s="552">
        <v>0.191</v>
      </c>
      <c r="Q380" s="552">
        <v>0.191</v>
      </c>
      <c r="R380" s="552">
        <v>0.191</v>
      </c>
      <c r="S380" s="549" t="s">
        <v>760</v>
      </c>
      <c r="T380" s="550">
        <f t="shared" si="10"/>
        <v>0.16408191999999999</v>
      </c>
      <c r="U380" s="116" t="str">
        <f t="shared" si="11"/>
        <v>&gt;100 %</v>
      </c>
      <c r="V380" s="355"/>
      <c r="W380" s="52"/>
      <c r="X380" s="119" t="s">
        <v>393</v>
      </c>
      <c r="Y380" s="295">
        <v>0</v>
      </c>
      <c r="Z380" s="295">
        <v>0</v>
      </c>
      <c r="AA380" s="302">
        <v>2015</v>
      </c>
      <c r="AB380" s="302">
        <v>2015</v>
      </c>
      <c r="AC380" s="295">
        <v>0</v>
      </c>
      <c r="AD380" s="295">
        <v>0</v>
      </c>
      <c r="AE380" s="295">
        <v>0</v>
      </c>
      <c r="AF380" s="295">
        <v>0</v>
      </c>
      <c r="AG380" s="295">
        <v>0.217</v>
      </c>
      <c r="AH380" s="295" t="s">
        <v>575</v>
      </c>
      <c r="AI380" s="295" t="s">
        <v>575</v>
      </c>
    </row>
    <row r="381" spans="1:35" s="49" customFormat="1" ht="35.1" customHeight="1" outlineLevel="1" x14ac:dyDescent="0.25">
      <c r="A381" s="90" t="s">
        <v>353</v>
      </c>
      <c r="B381" s="347"/>
      <c r="C381" s="119" t="s">
        <v>850</v>
      </c>
      <c r="D381" s="552">
        <v>0</v>
      </c>
      <c r="E381" s="550">
        <v>0</v>
      </c>
      <c r="F381" s="550">
        <v>0</v>
      </c>
      <c r="G381" s="552">
        <v>0</v>
      </c>
      <c r="H381" s="552">
        <v>0</v>
      </c>
      <c r="I381" s="552">
        <v>0</v>
      </c>
      <c r="J381" s="552">
        <v>0</v>
      </c>
      <c r="K381" s="552">
        <v>0</v>
      </c>
      <c r="L381" s="552">
        <v>0</v>
      </c>
      <c r="M381" s="552">
        <v>0</v>
      </c>
      <c r="N381" s="552">
        <v>0</v>
      </c>
      <c r="O381" s="552">
        <v>0.3</v>
      </c>
      <c r="P381" s="552">
        <v>0</v>
      </c>
      <c r="Q381" s="552">
        <v>0.3</v>
      </c>
      <c r="R381" s="552">
        <v>0.3</v>
      </c>
      <c r="S381" s="549" t="s">
        <v>760</v>
      </c>
      <c r="T381" s="550">
        <f t="shared" si="10"/>
        <v>0</v>
      </c>
      <c r="U381" s="116" t="str">
        <f t="shared" si="11"/>
        <v>&gt;100 %</v>
      </c>
      <c r="V381" s="355"/>
      <c r="W381" s="52"/>
      <c r="X381" s="119">
        <v>0</v>
      </c>
      <c r="Y381" s="295">
        <v>0</v>
      </c>
      <c r="Z381" s="295">
        <v>0</v>
      </c>
      <c r="AA381" s="302">
        <v>2015</v>
      </c>
      <c r="AB381" s="302">
        <v>2015</v>
      </c>
      <c r="AC381" s="295">
        <v>0</v>
      </c>
      <c r="AD381" s="295">
        <v>0</v>
      </c>
      <c r="AE381" s="295">
        <v>0</v>
      </c>
      <c r="AF381" s="295">
        <v>0</v>
      </c>
      <c r="AG381" s="295">
        <v>0.28000000000000003</v>
      </c>
      <c r="AH381" s="295" t="s">
        <v>575</v>
      </c>
      <c r="AI381" s="295" t="s">
        <v>575</v>
      </c>
    </row>
    <row r="382" spans="1:35" s="49" customFormat="1" ht="35.1" customHeight="1" outlineLevel="1" x14ac:dyDescent="0.25">
      <c r="A382" s="90" t="s">
        <v>353</v>
      </c>
      <c r="B382" s="347"/>
      <c r="C382" s="119" t="s">
        <v>851</v>
      </c>
      <c r="D382" s="552">
        <v>0</v>
      </c>
      <c r="E382" s="550">
        <v>0</v>
      </c>
      <c r="F382" s="550">
        <v>0.1670625</v>
      </c>
      <c r="G382" s="552">
        <v>0</v>
      </c>
      <c r="H382" s="552">
        <v>0</v>
      </c>
      <c r="I382" s="552">
        <v>0</v>
      </c>
      <c r="J382" s="552">
        <v>0</v>
      </c>
      <c r="K382" s="552">
        <v>0</v>
      </c>
      <c r="L382" s="552">
        <v>0</v>
      </c>
      <c r="M382" s="552">
        <v>0</v>
      </c>
      <c r="N382" s="552">
        <v>0.1670625</v>
      </c>
      <c r="O382" s="552">
        <v>0.224</v>
      </c>
      <c r="P382" s="552">
        <v>0</v>
      </c>
      <c r="Q382" s="552">
        <v>0.224</v>
      </c>
      <c r="R382" s="552">
        <v>0.224</v>
      </c>
      <c r="S382" s="549" t="s">
        <v>760</v>
      </c>
      <c r="T382" s="550">
        <f t="shared" si="10"/>
        <v>0.1670625</v>
      </c>
      <c r="U382" s="116" t="str">
        <f t="shared" si="11"/>
        <v>&gt;100 %</v>
      </c>
      <c r="V382" s="355"/>
      <c r="W382" s="52"/>
      <c r="X382" s="119" t="s">
        <v>393</v>
      </c>
      <c r="Y382" s="295">
        <v>0</v>
      </c>
      <c r="Z382" s="295">
        <v>0</v>
      </c>
      <c r="AA382" s="302">
        <v>2015</v>
      </c>
      <c r="AB382" s="302">
        <v>2015</v>
      </c>
      <c r="AC382" s="295">
        <v>0</v>
      </c>
      <c r="AD382" s="295">
        <v>0</v>
      </c>
      <c r="AE382" s="295">
        <v>0</v>
      </c>
      <c r="AF382" s="295">
        <v>0</v>
      </c>
      <c r="AG382" s="295">
        <v>0.14899999999999999</v>
      </c>
      <c r="AH382" s="295" t="s">
        <v>575</v>
      </c>
      <c r="AI382" s="295" t="s">
        <v>575</v>
      </c>
    </row>
    <row r="383" spans="1:35" s="49" customFormat="1" ht="35.1" customHeight="1" outlineLevel="1" x14ac:dyDescent="0.25">
      <c r="A383" s="90" t="s">
        <v>353</v>
      </c>
      <c r="B383" s="347"/>
      <c r="C383" s="119" t="s">
        <v>852</v>
      </c>
      <c r="D383" s="552">
        <v>0</v>
      </c>
      <c r="E383" s="550">
        <v>0</v>
      </c>
      <c r="F383" s="550">
        <v>0</v>
      </c>
      <c r="G383" s="552">
        <v>0</v>
      </c>
      <c r="H383" s="552">
        <v>0</v>
      </c>
      <c r="I383" s="552">
        <v>0</v>
      </c>
      <c r="J383" s="552">
        <v>0</v>
      </c>
      <c r="K383" s="552">
        <v>0</v>
      </c>
      <c r="L383" s="552">
        <v>0</v>
      </c>
      <c r="M383" s="552">
        <v>0</v>
      </c>
      <c r="N383" s="552">
        <v>0</v>
      </c>
      <c r="O383" s="552">
        <v>3.1E-2</v>
      </c>
      <c r="P383" s="552">
        <v>1.7000000000000001E-2</v>
      </c>
      <c r="Q383" s="552">
        <v>3.1E-2</v>
      </c>
      <c r="R383" s="552">
        <v>3.1E-2</v>
      </c>
      <c r="S383" s="549" t="s">
        <v>760</v>
      </c>
      <c r="T383" s="550">
        <f t="shared" si="10"/>
        <v>0</v>
      </c>
      <c r="U383" s="116" t="str">
        <f t="shared" si="11"/>
        <v>&gt;100 %</v>
      </c>
      <c r="V383" s="355"/>
      <c r="W383" s="52"/>
      <c r="X383" s="119">
        <v>0</v>
      </c>
      <c r="Y383" s="295">
        <v>0</v>
      </c>
      <c r="Z383" s="295">
        <v>0</v>
      </c>
      <c r="AA383" s="302">
        <v>2015</v>
      </c>
      <c r="AB383" s="302">
        <v>2015</v>
      </c>
      <c r="AC383" s="295">
        <v>0</v>
      </c>
      <c r="AD383" s="295">
        <v>0</v>
      </c>
      <c r="AE383" s="295">
        <v>0</v>
      </c>
      <c r="AF383" s="295">
        <v>0</v>
      </c>
      <c r="AG383" s="295">
        <v>0.03</v>
      </c>
      <c r="AH383" s="295" t="s">
        <v>575</v>
      </c>
      <c r="AI383" s="295" t="s">
        <v>575</v>
      </c>
    </row>
    <row r="384" spans="1:35" s="49" customFormat="1" ht="35.1" customHeight="1" outlineLevel="1" x14ac:dyDescent="0.25">
      <c r="A384" s="90" t="s">
        <v>353</v>
      </c>
      <c r="B384" s="347"/>
      <c r="C384" s="119" t="s">
        <v>853</v>
      </c>
      <c r="D384" s="552">
        <v>0</v>
      </c>
      <c r="E384" s="550">
        <v>0</v>
      </c>
      <c r="F384" s="550">
        <v>0</v>
      </c>
      <c r="G384" s="552">
        <v>0</v>
      </c>
      <c r="H384" s="552">
        <v>0</v>
      </c>
      <c r="I384" s="552">
        <v>0</v>
      </c>
      <c r="J384" s="552">
        <v>0</v>
      </c>
      <c r="K384" s="552">
        <v>0</v>
      </c>
      <c r="L384" s="552">
        <v>0</v>
      </c>
      <c r="M384" s="552">
        <v>0</v>
      </c>
      <c r="N384" s="552">
        <v>0</v>
      </c>
      <c r="O384" s="552">
        <v>7.2999999999999995E-2</v>
      </c>
      <c r="P384" s="552">
        <v>6.0999999999999999E-2</v>
      </c>
      <c r="Q384" s="552">
        <v>7.2999999999999995E-2</v>
      </c>
      <c r="R384" s="552">
        <v>7.2999999999999995E-2</v>
      </c>
      <c r="S384" s="549" t="s">
        <v>760</v>
      </c>
      <c r="T384" s="550">
        <f t="shared" si="10"/>
        <v>0</v>
      </c>
      <c r="U384" s="116" t="str">
        <f t="shared" si="11"/>
        <v>&gt;100 %</v>
      </c>
      <c r="V384" s="355"/>
      <c r="W384" s="52"/>
      <c r="X384" s="119">
        <v>0</v>
      </c>
      <c r="Y384" s="295">
        <v>0</v>
      </c>
      <c r="Z384" s="295">
        <v>0</v>
      </c>
      <c r="AA384" s="302">
        <v>2015</v>
      </c>
      <c r="AB384" s="302">
        <v>2015</v>
      </c>
      <c r="AC384" s="295">
        <v>0</v>
      </c>
      <c r="AD384" s="295">
        <v>0</v>
      </c>
      <c r="AE384" s="295">
        <v>0</v>
      </c>
      <c r="AF384" s="295">
        <v>0</v>
      </c>
      <c r="AG384" s="295">
        <v>0.13</v>
      </c>
      <c r="AH384" s="295" t="s">
        <v>575</v>
      </c>
      <c r="AI384" s="295" t="s">
        <v>575</v>
      </c>
    </row>
    <row r="385" spans="1:35" s="49" customFormat="1" ht="35.1" customHeight="1" outlineLevel="1" x14ac:dyDescent="0.25">
      <c r="A385" s="90" t="s">
        <v>353</v>
      </c>
      <c r="B385" s="347"/>
      <c r="C385" s="119" t="s">
        <v>854</v>
      </c>
      <c r="D385" s="552">
        <v>0</v>
      </c>
      <c r="E385" s="550">
        <v>0</v>
      </c>
      <c r="F385" s="550">
        <v>0</v>
      </c>
      <c r="G385" s="552">
        <v>0</v>
      </c>
      <c r="H385" s="552">
        <v>0</v>
      </c>
      <c r="I385" s="552">
        <v>0</v>
      </c>
      <c r="J385" s="552">
        <v>0</v>
      </c>
      <c r="K385" s="552">
        <v>0</v>
      </c>
      <c r="L385" s="552">
        <v>0</v>
      </c>
      <c r="M385" s="552">
        <v>0</v>
      </c>
      <c r="N385" s="552">
        <v>0</v>
      </c>
      <c r="O385" s="552">
        <v>0.36399999999999999</v>
      </c>
      <c r="P385" s="552">
        <v>0.35099999999999998</v>
      </c>
      <c r="Q385" s="552">
        <v>0.36399999999999999</v>
      </c>
      <c r="R385" s="552">
        <v>0.36399999999999999</v>
      </c>
      <c r="S385" s="549" t="s">
        <v>760</v>
      </c>
      <c r="T385" s="550">
        <f t="shared" si="10"/>
        <v>0</v>
      </c>
      <c r="U385" s="116" t="str">
        <f t="shared" si="11"/>
        <v>&gt;100 %</v>
      </c>
      <c r="V385" s="355"/>
      <c r="W385" s="52"/>
      <c r="X385" s="119">
        <v>0</v>
      </c>
      <c r="Y385" s="295">
        <v>0</v>
      </c>
      <c r="Z385" s="295">
        <v>0</v>
      </c>
      <c r="AA385" s="302">
        <v>2015</v>
      </c>
      <c r="AB385" s="302">
        <v>2015</v>
      </c>
      <c r="AC385" s="295">
        <v>0</v>
      </c>
      <c r="AD385" s="295">
        <v>0</v>
      </c>
      <c r="AE385" s="295">
        <v>0</v>
      </c>
      <c r="AF385" s="295">
        <v>6.3E-2</v>
      </c>
      <c r="AG385" s="295">
        <v>0</v>
      </c>
      <c r="AH385" s="295" t="s">
        <v>575</v>
      </c>
      <c r="AI385" s="295" t="s">
        <v>575</v>
      </c>
    </row>
    <row r="386" spans="1:35" s="49" customFormat="1" ht="35.1" customHeight="1" outlineLevel="1" x14ac:dyDescent="0.25">
      <c r="A386" s="90" t="s">
        <v>353</v>
      </c>
      <c r="B386" s="347"/>
      <c r="C386" s="119" t="s">
        <v>855</v>
      </c>
      <c r="D386" s="552">
        <v>0</v>
      </c>
      <c r="E386" s="550">
        <v>0</v>
      </c>
      <c r="F386" s="550">
        <v>0</v>
      </c>
      <c r="G386" s="552">
        <v>0</v>
      </c>
      <c r="H386" s="552">
        <v>0</v>
      </c>
      <c r="I386" s="552">
        <v>0</v>
      </c>
      <c r="J386" s="552">
        <v>0</v>
      </c>
      <c r="K386" s="552">
        <v>0</v>
      </c>
      <c r="L386" s="552">
        <v>0</v>
      </c>
      <c r="M386" s="552">
        <v>0</v>
      </c>
      <c r="N386" s="552">
        <v>0</v>
      </c>
      <c r="O386" s="552">
        <v>7.9000000000000001E-2</v>
      </c>
      <c r="P386" s="552">
        <v>0</v>
      </c>
      <c r="Q386" s="552">
        <v>0</v>
      </c>
      <c r="R386" s="552">
        <v>0</v>
      </c>
      <c r="S386" s="549" t="s">
        <v>760</v>
      </c>
      <c r="T386" s="550">
        <f t="shared" si="10"/>
        <v>0</v>
      </c>
      <c r="U386" s="116" t="str">
        <f t="shared" si="11"/>
        <v>&gt;100 %</v>
      </c>
      <c r="V386" s="355"/>
      <c r="W386" s="52"/>
      <c r="X386" s="119">
        <v>0</v>
      </c>
      <c r="Y386" s="295">
        <v>0</v>
      </c>
      <c r="Z386" s="295">
        <v>0</v>
      </c>
      <c r="AA386" s="302">
        <v>2014</v>
      </c>
      <c r="AB386" s="302">
        <v>2015</v>
      </c>
      <c r="AC386" s="295">
        <v>0</v>
      </c>
      <c r="AD386" s="295">
        <v>0</v>
      </c>
      <c r="AE386" s="295">
        <v>0</v>
      </c>
      <c r="AF386" s="295">
        <v>0</v>
      </c>
      <c r="AG386" s="295">
        <v>0</v>
      </c>
      <c r="AH386" s="295">
        <v>0</v>
      </c>
      <c r="AI386" s="295">
        <v>0</v>
      </c>
    </row>
    <row r="387" spans="1:35" s="49" customFormat="1" ht="35.1" customHeight="1" outlineLevel="1" x14ac:dyDescent="0.25">
      <c r="A387" s="90" t="s">
        <v>353</v>
      </c>
      <c r="B387" s="347"/>
      <c r="C387" s="119" t="s">
        <v>856</v>
      </c>
      <c r="D387" s="552">
        <v>0</v>
      </c>
      <c r="E387" s="550">
        <v>0</v>
      </c>
      <c r="F387" s="550">
        <v>0</v>
      </c>
      <c r="G387" s="552">
        <v>0</v>
      </c>
      <c r="H387" s="552">
        <v>0</v>
      </c>
      <c r="I387" s="552">
        <v>0</v>
      </c>
      <c r="J387" s="552">
        <v>0</v>
      </c>
      <c r="K387" s="552">
        <v>0</v>
      </c>
      <c r="L387" s="552">
        <v>0</v>
      </c>
      <c r="M387" s="552">
        <v>0</v>
      </c>
      <c r="N387" s="552">
        <v>0</v>
      </c>
      <c r="O387" s="552">
        <v>0.14499999999999999</v>
      </c>
      <c r="P387" s="552">
        <v>0</v>
      </c>
      <c r="Q387" s="552">
        <v>0.14499999999999999</v>
      </c>
      <c r="R387" s="552">
        <v>0</v>
      </c>
      <c r="S387" s="549" t="s">
        <v>760</v>
      </c>
      <c r="T387" s="550">
        <f t="shared" si="10"/>
        <v>0</v>
      </c>
      <c r="U387" s="116" t="str">
        <f t="shared" si="11"/>
        <v>&gt;100 %</v>
      </c>
      <c r="V387" s="355"/>
      <c r="W387" s="52"/>
      <c r="X387" s="119">
        <v>0</v>
      </c>
      <c r="Y387" s="295">
        <v>0</v>
      </c>
      <c r="Z387" s="295">
        <v>0</v>
      </c>
      <c r="AA387" s="302">
        <v>2014</v>
      </c>
      <c r="AB387" s="302">
        <v>2015</v>
      </c>
      <c r="AC387" s="295">
        <v>0</v>
      </c>
      <c r="AD387" s="295">
        <v>0</v>
      </c>
      <c r="AE387" s="295">
        <v>0</v>
      </c>
      <c r="AF387" s="295">
        <v>0</v>
      </c>
      <c r="AG387" s="295">
        <v>0.18</v>
      </c>
      <c r="AH387" s="295" t="s">
        <v>575</v>
      </c>
      <c r="AI387" s="295" t="s">
        <v>575</v>
      </c>
    </row>
    <row r="388" spans="1:35" s="49" customFormat="1" ht="35.1" customHeight="1" outlineLevel="1" x14ac:dyDescent="0.25">
      <c r="A388" s="90" t="s">
        <v>353</v>
      </c>
      <c r="B388" s="347"/>
      <c r="C388" s="119" t="s">
        <v>857</v>
      </c>
      <c r="D388" s="552">
        <v>0</v>
      </c>
      <c r="E388" s="550">
        <v>0</v>
      </c>
      <c r="F388" s="550">
        <v>0</v>
      </c>
      <c r="G388" s="552">
        <v>0</v>
      </c>
      <c r="H388" s="552">
        <v>0</v>
      </c>
      <c r="I388" s="552">
        <v>0</v>
      </c>
      <c r="J388" s="552">
        <v>0</v>
      </c>
      <c r="K388" s="552">
        <v>0</v>
      </c>
      <c r="L388" s="552">
        <v>0</v>
      </c>
      <c r="M388" s="552">
        <v>0</v>
      </c>
      <c r="N388" s="552">
        <v>0</v>
      </c>
      <c r="O388" s="552">
        <v>1.423</v>
      </c>
      <c r="P388" s="552">
        <v>1.4000000000000001</v>
      </c>
      <c r="Q388" s="552">
        <v>1.423</v>
      </c>
      <c r="R388" s="552">
        <v>1.423</v>
      </c>
      <c r="S388" s="549" t="s">
        <v>760</v>
      </c>
      <c r="T388" s="550">
        <f t="shared" si="10"/>
        <v>0</v>
      </c>
      <c r="U388" s="116" t="str">
        <f t="shared" si="11"/>
        <v>&gt;100 %</v>
      </c>
      <c r="V388" s="355"/>
      <c r="W388" s="52"/>
      <c r="X388" s="119">
        <v>0</v>
      </c>
      <c r="Y388" s="295">
        <v>0</v>
      </c>
      <c r="Z388" s="295">
        <v>0</v>
      </c>
      <c r="AA388" s="302">
        <v>2014</v>
      </c>
      <c r="AB388" s="302">
        <v>2015</v>
      </c>
      <c r="AC388" s="295">
        <v>0</v>
      </c>
      <c r="AD388" s="295">
        <v>0</v>
      </c>
      <c r="AE388" s="295">
        <v>0</v>
      </c>
      <c r="AF388" s="295">
        <v>0</v>
      </c>
      <c r="AG388" s="295">
        <v>1.1499999999999999</v>
      </c>
      <c r="AH388" s="295" t="s">
        <v>575</v>
      </c>
      <c r="AI388" s="295" t="s">
        <v>575</v>
      </c>
    </row>
    <row r="389" spans="1:35" s="49" customFormat="1" ht="35.1" customHeight="1" outlineLevel="1" x14ac:dyDescent="0.25">
      <c r="A389" s="90" t="s">
        <v>353</v>
      </c>
      <c r="B389" s="347"/>
      <c r="C389" s="119" t="s">
        <v>858</v>
      </c>
      <c r="D389" s="552">
        <v>0</v>
      </c>
      <c r="E389" s="550">
        <v>0</v>
      </c>
      <c r="F389" s="550">
        <v>0</v>
      </c>
      <c r="G389" s="552">
        <v>0</v>
      </c>
      <c r="H389" s="552">
        <v>0</v>
      </c>
      <c r="I389" s="552">
        <v>0</v>
      </c>
      <c r="J389" s="552">
        <v>0</v>
      </c>
      <c r="K389" s="552">
        <v>0</v>
      </c>
      <c r="L389" s="552">
        <v>0</v>
      </c>
      <c r="M389" s="552">
        <v>0</v>
      </c>
      <c r="N389" s="552">
        <v>0</v>
      </c>
      <c r="O389" s="552">
        <v>0.249</v>
      </c>
      <c r="P389" s="552">
        <v>0</v>
      </c>
      <c r="Q389" s="552">
        <v>0.249</v>
      </c>
      <c r="R389" s="552">
        <v>0</v>
      </c>
      <c r="S389" s="549" t="s">
        <v>760</v>
      </c>
      <c r="T389" s="550">
        <f t="shared" si="10"/>
        <v>0</v>
      </c>
      <c r="U389" s="116" t="str">
        <f t="shared" si="11"/>
        <v>&gt;100 %</v>
      </c>
      <c r="V389" s="355"/>
      <c r="W389" s="52"/>
      <c r="X389" s="119">
        <v>0</v>
      </c>
      <c r="Y389" s="295">
        <v>0</v>
      </c>
      <c r="Z389" s="295">
        <v>0</v>
      </c>
      <c r="AA389" s="302">
        <v>2014</v>
      </c>
      <c r="AB389" s="302">
        <v>2015</v>
      </c>
      <c r="AC389" s="295">
        <v>0</v>
      </c>
      <c r="AD389" s="295">
        <v>0</v>
      </c>
      <c r="AE389" s="295">
        <v>0</v>
      </c>
      <c r="AF389" s="295">
        <v>0</v>
      </c>
      <c r="AG389" s="295">
        <v>0.23</v>
      </c>
      <c r="AH389" s="295" t="s">
        <v>575</v>
      </c>
      <c r="AI389" s="295" t="s">
        <v>575</v>
      </c>
    </row>
    <row r="390" spans="1:35" s="49" customFormat="1" ht="35.1" customHeight="1" outlineLevel="1" x14ac:dyDescent="0.25">
      <c r="A390" s="90" t="s">
        <v>353</v>
      </c>
      <c r="B390" s="347"/>
      <c r="C390" s="119" t="s">
        <v>954</v>
      </c>
      <c r="D390" s="552">
        <v>0</v>
      </c>
      <c r="E390" s="550">
        <v>0</v>
      </c>
      <c r="F390" s="550">
        <v>6.5674999999999997E-2</v>
      </c>
      <c r="G390" s="552">
        <v>0</v>
      </c>
      <c r="H390" s="552">
        <v>0</v>
      </c>
      <c r="I390" s="552">
        <v>0</v>
      </c>
      <c r="J390" s="552">
        <v>0</v>
      </c>
      <c r="K390" s="552">
        <v>0</v>
      </c>
      <c r="L390" s="552">
        <v>6.5674999999999997E-2</v>
      </c>
      <c r="M390" s="552">
        <v>0</v>
      </c>
      <c r="N390" s="552">
        <v>0</v>
      </c>
      <c r="O390" s="552">
        <v>0.156</v>
      </c>
      <c r="P390" s="552">
        <v>0.156</v>
      </c>
      <c r="Q390" s="552">
        <v>0.156</v>
      </c>
      <c r="R390" s="552">
        <v>0.156</v>
      </c>
      <c r="S390" s="549" t="s">
        <v>760</v>
      </c>
      <c r="T390" s="550">
        <f t="shared" si="10"/>
        <v>6.5674999999999997E-2</v>
      </c>
      <c r="U390" s="116" t="str">
        <f t="shared" si="11"/>
        <v>&gt;100 %</v>
      </c>
      <c r="V390" s="355"/>
      <c r="W390" s="52"/>
      <c r="X390" s="119" t="s">
        <v>393</v>
      </c>
      <c r="Y390" s="295">
        <v>0</v>
      </c>
      <c r="Z390" s="295">
        <v>0</v>
      </c>
      <c r="AA390" s="302">
        <v>2015</v>
      </c>
      <c r="AB390" s="302">
        <v>2015</v>
      </c>
      <c r="AC390" s="295">
        <v>0</v>
      </c>
      <c r="AD390" s="295">
        <v>0</v>
      </c>
      <c r="AE390" s="295">
        <v>0</v>
      </c>
      <c r="AF390" s="295">
        <v>0</v>
      </c>
      <c r="AG390" s="295">
        <v>0.34300000000000003</v>
      </c>
      <c r="AH390" s="295" t="s">
        <v>575</v>
      </c>
      <c r="AI390" s="295" t="s">
        <v>575</v>
      </c>
    </row>
    <row r="391" spans="1:35" s="49" customFormat="1" ht="35.1" customHeight="1" outlineLevel="1" x14ac:dyDescent="0.25">
      <c r="A391" s="90" t="s">
        <v>353</v>
      </c>
      <c r="B391" s="347"/>
      <c r="C391" s="119" t="s">
        <v>955</v>
      </c>
      <c r="D391" s="552">
        <v>0</v>
      </c>
      <c r="E391" s="550">
        <v>0</v>
      </c>
      <c r="F391" s="550">
        <v>0</v>
      </c>
      <c r="G391" s="552">
        <v>0</v>
      </c>
      <c r="H391" s="552">
        <v>0</v>
      </c>
      <c r="I391" s="552">
        <v>0</v>
      </c>
      <c r="J391" s="552">
        <v>0</v>
      </c>
      <c r="K391" s="552">
        <v>0</v>
      </c>
      <c r="L391" s="552">
        <v>0</v>
      </c>
      <c r="M391" s="552">
        <v>0</v>
      </c>
      <c r="N391" s="552">
        <v>0</v>
      </c>
      <c r="O391" s="552">
        <v>5.8000000000000003E-2</v>
      </c>
      <c r="P391" s="552">
        <v>5.8000000000000003E-2</v>
      </c>
      <c r="Q391" s="552">
        <v>0</v>
      </c>
      <c r="R391" s="552">
        <v>0</v>
      </c>
      <c r="S391" s="549" t="s">
        <v>760</v>
      </c>
      <c r="T391" s="550">
        <f t="shared" si="10"/>
        <v>0</v>
      </c>
      <c r="U391" s="116" t="str">
        <f t="shared" si="11"/>
        <v>&gt;100 %</v>
      </c>
      <c r="V391" s="355"/>
      <c r="W391" s="52"/>
      <c r="X391" s="119">
        <v>0</v>
      </c>
      <c r="Y391" s="295">
        <v>0</v>
      </c>
      <c r="Z391" s="295">
        <v>0</v>
      </c>
      <c r="AA391" s="302">
        <v>2015</v>
      </c>
      <c r="AB391" s="302">
        <v>2015</v>
      </c>
      <c r="AC391" s="295">
        <v>0</v>
      </c>
      <c r="AD391" s="295">
        <v>0</v>
      </c>
      <c r="AE391" s="295">
        <v>0</v>
      </c>
      <c r="AF391" s="295">
        <v>0</v>
      </c>
      <c r="AG391" s="295">
        <v>0</v>
      </c>
      <c r="AH391" s="295">
        <v>0</v>
      </c>
      <c r="AI391" s="295">
        <v>0</v>
      </c>
    </row>
    <row r="392" spans="1:35" s="49" customFormat="1" ht="35.1" customHeight="1" outlineLevel="1" x14ac:dyDescent="0.25">
      <c r="A392" s="90" t="s">
        <v>353</v>
      </c>
      <c r="B392" s="347"/>
      <c r="C392" s="119" t="s">
        <v>956</v>
      </c>
      <c r="D392" s="552">
        <v>0</v>
      </c>
      <c r="E392" s="550">
        <v>0</v>
      </c>
      <c r="F392" s="550">
        <v>0</v>
      </c>
      <c r="G392" s="552">
        <v>0</v>
      </c>
      <c r="H392" s="552">
        <v>0</v>
      </c>
      <c r="I392" s="552">
        <v>0</v>
      </c>
      <c r="J392" s="552">
        <v>0</v>
      </c>
      <c r="K392" s="552">
        <v>0</v>
      </c>
      <c r="L392" s="552">
        <v>0</v>
      </c>
      <c r="M392" s="552">
        <v>0</v>
      </c>
      <c r="N392" s="552">
        <v>0</v>
      </c>
      <c r="O392" s="552">
        <v>5.2999999999999999E-2</v>
      </c>
      <c r="P392" s="552">
        <v>5.2999999999999999E-2</v>
      </c>
      <c r="Q392" s="552">
        <v>6.5000000000000002E-2</v>
      </c>
      <c r="R392" s="552">
        <v>6.5000000000000002E-2</v>
      </c>
      <c r="S392" s="549" t="s">
        <v>760</v>
      </c>
      <c r="T392" s="550">
        <f t="shared" si="10"/>
        <v>0</v>
      </c>
      <c r="U392" s="116" t="str">
        <f t="shared" si="11"/>
        <v>&gt;100 %</v>
      </c>
      <c r="V392" s="355"/>
      <c r="W392" s="52"/>
      <c r="X392" s="119">
        <v>0</v>
      </c>
      <c r="Y392" s="295">
        <v>0</v>
      </c>
      <c r="Z392" s="295">
        <v>0</v>
      </c>
      <c r="AA392" s="302">
        <v>2015</v>
      </c>
      <c r="AB392" s="302">
        <v>2015</v>
      </c>
      <c r="AC392" s="295">
        <v>0</v>
      </c>
      <c r="AD392" s="295">
        <v>0</v>
      </c>
      <c r="AE392" s="295">
        <v>0</v>
      </c>
      <c r="AF392" s="295">
        <v>0</v>
      </c>
      <c r="AG392" s="295">
        <v>0.04</v>
      </c>
      <c r="AH392" s="295" t="s">
        <v>575</v>
      </c>
      <c r="AI392" s="295" t="s">
        <v>575</v>
      </c>
    </row>
    <row r="393" spans="1:35" s="49" customFormat="1" ht="35.1" customHeight="1" outlineLevel="1" x14ac:dyDescent="0.25">
      <c r="A393" s="90" t="s">
        <v>353</v>
      </c>
      <c r="B393" s="347"/>
      <c r="C393" s="119" t="s">
        <v>957</v>
      </c>
      <c r="D393" s="552">
        <v>0</v>
      </c>
      <c r="E393" s="550">
        <v>0</v>
      </c>
      <c r="F393" s="550">
        <v>0</v>
      </c>
      <c r="G393" s="552">
        <v>0</v>
      </c>
      <c r="H393" s="552">
        <v>0</v>
      </c>
      <c r="I393" s="552">
        <v>0</v>
      </c>
      <c r="J393" s="552">
        <v>0</v>
      </c>
      <c r="K393" s="552">
        <v>0</v>
      </c>
      <c r="L393" s="552">
        <v>0</v>
      </c>
      <c r="M393" s="552">
        <v>0</v>
      </c>
      <c r="N393" s="552">
        <v>0</v>
      </c>
      <c r="O393" s="552">
        <v>5.1999999999999998E-2</v>
      </c>
      <c r="P393" s="552">
        <v>5.1999999999999998E-2</v>
      </c>
      <c r="Q393" s="552">
        <v>8.5999999999999993E-2</v>
      </c>
      <c r="R393" s="552">
        <v>8.5999999999999993E-2</v>
      </c>
      <c r="S393" s="549" t="s">
        <v>760</v>
      </c>
      <c r="T393" s="550">
        <f t="shared" si="10"/>
        <v>0</v>
      </c>
      <c r="U393" s="116" t="str">
        <f t="shared" si="11"/>
        <v>&gt;100 %</v>
      </c>
      <c r="V393" s="355"/>
      <c r="W393" s="52"/>
      <c r="X393" s="119">
        <v>0</v>
      </c>
      <c r="Y393" s="295">
        <v>0</v>
      </c>
      <c r="Z393" s="295">
        <v>0</v>
      </c>
      <c r="AA393" s="302">
        <v>2015</v>
      </c>
      <c r="AB393" s="302">
        <v>2015</v>
      </c>
      <c r="AC393" s="295">
        <v>0</v>
      </c>
      <c r="AD393" s="295">
        <v>0</v>
      </c>
      <c r="AE393" s="295">
        <v>0</v>
      </c>
      <c r="AF393" s="295">
        <v>0</v>
      </c>
      <c r="AG393" s="295">
        <v>4.7E-2</v>
      </c>
      <c r="AH393" s="295" t="s">
        <v>575</v>
      </c>
      <c r="AI393" s="295" t="s">
        <v>575</v>
      </c>
    </row>
    <row r="394" spans="1:35" s="49" customFormat="1" ht="35.1" customHeight="1" outlineLevel="1" x14ac:dyDescent="0.25">
      <c r="A394" s="90" t="s">
        <v>353</v>
      </c>
      <c r="B394" s="347"/>
      <c r="C394" s="119" t="s">
        <v>958</v>
      </c>
      <c r="D394" s="552">
        <v>0</v>
      </c>
      <c r="E394" s="550">
        <v>0</v>
      </c>
      <c r="F394" s="550">
        <v>0.34144215</v>
      </c>
      <c r="G394" s="552">
        <v>0</v>
      </c>
      <c r="H394" s="552">
        <v>0</v>
      </c>
      <c r="I394" s="552">
        <v>0</v>
      </c>
      <c r="J394" s="552">
        <v>0</v>
      </c>
      <c r="K394" s="552">
        <v>0</v>
      </c>
      <c r="L394" s="552">
        <v>0</v>
      </c>
      <c r="M394" s="552">
        <v>0</v>
      </c>
      <c r="N394" s="552">
        <v>0.34144215</v>
      </c>
      <c r="O394" s="552">
        <v>0.36099999999999999</v>
      </c>
      <c r="P394" s="552">
        <v>0.36099999999999999</v>
      </c>
      <c r="Q394" s="552">
        <v>0.36099999999999999</v>
      </c>
      <c r="R394" s="552">
        <v>0.36099999999999999</v>
      </c>
      <c r="S394" s="549" t="s">
        <v>760</v>
      </c>
      <c r="T394" s="550">
        <f t="shared" si="10"/>
        <v>0.34144215</v>
      </c>
      <c r="U394" s="116" t="str">
        <f t="shared" si="11"/>
        <v>&gt;100 %</v>
      </c>
      <c r="V394" s="355"/>
      <c r="W394" s="52"/>
      <c r="X394" s="119" t="s">
        <v>393</v>
      </c>
      <c r="Y394" s="295">
        <v>0</v>
      </c>
      <c r="Z394" s="295">
        <v>0</v>
      </c>
      <c r="AA394" s="302">
        <v>2015</v>
      </c>
      <c r="AB394" s="302">
        <v>2015</v>
      </c>
      <c r="AC394" s="295">
        <v>0</v>
      </c>
      <c r="AD394" s="295">
        <v>0</v>
      </c>
      <c r="AE394" s="295">
        <v>0</v>
      </c>
      <c r="AF394" s="295">
        <v>0</v>
      </c>
      <c r="AG394" s="295">
        <v>0.40500000000000003</v>
      </c>
      <c r="AH394" s="295" t="s">
        <v>575</v>
      </c>
      <c r="AI394" s="295" t="s">
        <v>575</v>
      </c>
    </row>
    <row r="395" spans="1:35" s="49" customFormat="1" ht="35.1" customHeight="1" outlineLevel="1" x14ac:dyDescent="0.25">
      <c r="A395" s="90" t="s">
        <v>353</v>
      </c>
      <c r="B395" s="347"/>
      <c r="C395" s="119" t="s">
        <v>959</v>
      </c>
      <c r="D395" s="552">
        <v>0</v>
      </c>
      <c r="E395" s="550">
        <v>0</v>
      </c>
      <c r="F395" s="550">
        <v>0</v>
      </c>
      <c r="G395" s="552">
        <v>0</v>
      </c>
      <c r="H395" s="552">
        <v>0</v>
      </c>
      <c r="I395" s="552">
        <v>0</v>
      </c>
      <c r="J395" s="552">
        <v>0</v>
      </c>
      <c r="K395" s="552">
        <v>0</v>
      </c>
      <c r="L395" s="552">
        <v>0</v>
      </c>
      <c r="M395" s="552">
        <v>0</v>
      </c>
      <c r="N395" s="552">
        <v>0</v>
      </c>
      <c r="O395" s="552">
        <v>0.23200000000000001</v>
      </c>
      <c r="P395" s="552">
        <v>0.23200000000000001</v>
      </c>
      <c r="Q395" s="552">
        <v>0.23200000000000001</v>
      </c>
      <c r="R395" s="552">
        <v>0.23200000000000001</v>
      </c>
      <c r="S395" s="549" t="s">
        <v>760</v>
      </c>
      <c r="T395" s="550">
        <f t="shared" si="10"/>
        <v>0</v>
      </c>
      <c r="U395" s="116" t="str">
        <f t="shared" si="11"/>
        <v>&gt;100 %</v>
      </c>
      <c r="V395" s="355"/>
      <c r="W395" s="52"/>
      <c r="X395" s="119">
        <v>0</v>
      </c>
      <c r="Y395" s="295">
        <v>0</v>
      </c>
      <c r="Z395" s="295">
        <v>0</v>
      </c>
      <c r="AA395" s="302">
        <v>2015</v>
      </c>
      <c r="AB395" s="302">
        <v>2015</v>
      </c>
      <c r="AC395" s="295">
        <v>0</v>
      </c>
      <c r="AD395" s="295">
        <v>0</v>
      </c>
      <c r="AE395" s="295">
        <v>0</v>
      </c>
      <c r="AF395" s="295">
        <v>0</v>
      </c>
      <c r="AG395" s="295">
        <v>0.14199999999999999</v>
      </c>
      <c r="AH395" s="295" t="s">
        <v>575</v>
      </c>
      <c r="AI395" s="295" t="s">
        <v>575</v>
      </c>
    </row>
    <row r="396" spans="1:35" s="49" customFormat="1" ht="35.1" customHeight="1" outlineLevel="1" x14ac:dyDescent="0.25">
      <c r="A396" s="90" t="s">
        <v>353</v>
      </c>
      <c r="B396" s="347"/>
      <c r="C396" s="119" t="s">
        <v>960</v>
      </c>
      <c r="D396" s="552">
        <v>0</v>
      </c>
      <c r="E396" s="550">
        <v>0</v>
      </c>
      <c r="F396" s="550">
        <v>0</v>
      </c>
      <c r="G396" s="552">
        <v>0</v>
      </c>
      <c r="H396" s="552">
        <v>0</v>
      </c>
      <c r="I396" s="552">
        <v>0</v>
      </c>
      <c r="J396" s="552">
        <v>0</v>
      </c>
      <c r="K396" s="552">
        <v>0</v>
      </c>
      <c r="L396" s="552">
        <v>0</v>
      </c>
      <c r="M396" s="552">
        <v>0</v>
      </c>
      <c r="N396" s="552">
        <v>0</v>
      </c>
      <c r="O396" s="552">
        <v>5.1999999999999998E-2</v>
      </c>
      <c r="P396" s="552">
        <v>5.1999999999999998E-2</v>
      </c>
      <c r="Q396" s="552">
        <v>0.125</v>
      </c>
      <c r="R396" s="552">
        <v>0.125</v>
      </c>
      <c r="S396" s="549" t="s">
        <v>760</v>
      </c>
      <c r="T396" s="550">
        <f t="shared" si="10"/>
        <v>0</v>
      </c>
      <c r="U396" s="116" t="str">
        <f t="shared" si="11"/>
        <v>&gt;100 %</v>
      </c>
      <c r="V396" s="355"/>
      <c r="W396" s="52"/>
      <c r="X396" s="119">
        <v>0</v>
      </c>
      <c r="Y396" s="295">
        <v>0</v>
      </c>
      <c r="Z396" s="295">
        <v>0</v>
      </c>
      <c r="AA396" s="302">
        <v>2015</v>
      </c>
      <c r="AB396" s="302">
        <v>2015</v>
      </c>
      <c r="AC396" s="295">
        <v>0</v>
      </c>
      <c r="AD396" s="295">
        <v>0</v>
      </c>
      <c r="AE396" s="295">
        <v>0</v>
      </c>
      <c r="AF396" s="295">
        <v>0</v>
      </c>
      <c r="AG396" s="295">
        <v>0.112</v>
      </c>
      <c r="AH396" s="295" t="s">
        <v>575</v>
      </c>
      <c r="AI396" s="295" t="s">
        <v>575</v>
      </c>
    </row>
    <row r="397" spans="1:35" s="49" customFormat="1" ht="35.1" customHeight="1" outlineLevel="1" x14ac:dyDescent="0.25">
      <c r="A397" s="90" t="s">
        <v>353</v>
      </c>
      <c r="B397" s="347"/>
      <c r="C397" s="119" t="s">
        <v>961</v>
      </c>
      <c r="D397" s="552">
        <v>0</v>
      </c>
      <c r="E397" s="550">
        <v>0</v>
      </c>
      <c r="F397" s="550">
        <v>0</v>
      </c>
      <c r="G397" s="552">
        <v>0</v>
      </c>
      <c r="H397" s="552">
        <v>0</v>
      </c>
      <c r="I397" s="552">
        <v>0</v>
      </c>
      <c r="J397" s="552">
        <v>0</v>
      </c>
      <c r="K397" s="552">
        <v>0</v>
      </c>
      <c r="L397" s="552">
        <v>0</v>
      </c>
      <c r="M397" s="552">
        <v>0</v>
      </c>
      <c r="N397" s="552">
        <v>0</v>
      </c>
      <c r="O397" s="552">
        <v>1.917</v>
      </c>
      <c r="P397" s="552">
        <v>1.917</v>
      </c>
      <c r="Q397" s="552">
        <v>2.093</v>
      </c>
      <c r="R397" s="552">
        <v>2.093</v>
      </c>
      <c r="S397" s="549" t="s">
        <v>760</v>
      </c>
      <c r="T397" s="550">
        <f t="shared" si="10"/>
        <v>0</v>
      </c>
      <c r="U397" s="116" t="str">
        <f t="shared" si="11"/>
        <v>&gt;100 %</v>
      </c>
      <c r="V397" s="355"/>
      <c r="W397" s="52"/>
      <c r="X397" s="119">
        <v>0</v>
      </c>
      <c r="Y397" s="295">
        <v>0</v>
      </c>
      <c r="Z397" s="295">
        <v>0</v>
      </c>
      <c r="AA397" s="302">
        <v>2015</v>
      </c>
      <c r="AB397" s="302">
        <v>2015</v>
      </c>
      <c r="AC397" s="295">
        <v>0</v>
      </c>
      <c r="AD397" s="295">
        <v>0</v>
      </c>
      <c r="AE397" s="295">
        <v>0</v>
      </c>
      <c r="AF397" s="295">
        <v>0</v>
      </c>
      <c r="AG397" s="295">
        <v>2.37</v>
      </c>
      <c r="AH397" s="295" t="s">
        <v>575</v>
      </c>
      <c r="AI397" s="295" t="s">
        <v>575</v>
      </c>
    </row>
    <row r="398" spans="1:35" s="49" customFormat="1" ht="35.1" customHeight="1" outlineLevel="1" x14ac:dyDescent="0.25">
      <c r="A398" s="90" t="s">
        <v>353</v>
      </c>
      <c r="B398" s="347"/>
      <c r="C398" s="119" t="s">
        <v>962</v>
      </c>
      <c r="D398" s="552">
        <v>0</v>
      </c>
      <c r="E398" s="550">
        <v>0</v>
      </c>
      <c r="F398" s="550">
        <v>0</v>
      </c>
      <c r="G398" s="552">
        <v>0</v>
      </c>
      <c r="H398" s="552">
        <v>0</v>
      </c>
      <c r="I398" s="552">
        <v>0</v>
      </c>
      <c r="J398" s="552">
        <v>0</v>
      </c>
      <c r="K398" s="552">
        <v>0</v>
      </c>
      <c r="L398" s="552">
        <v>0</v>
      </c>
      <c r="M398" s="552">
        <v>0</v>
      </c>
      <c r="N398" s="552">
        <v>0</v>
      </c>
      <c r="O398" s="552">
        <v>8.5999999999999993E-2</v>
      </c>
      <c r="P398" s="552">
        <v>8.5999999999999993E-2</v>
      </c>
      <c r="Q398" s="552">
        <v>8.5999999999999993E-2</v>
      </c>
      <c r="R398" s="552">
        <v>8.5999999999999993E-2</v>
      </c>
      <c r="S398" s="549" t="s">
        <v>760</v>
      </c>
      <c r="T398" s="550">
        <f t="shared" si="10"/>
        <v>0</v>
      </c>
      <c r="U398" s="116" t="str">
        <f t="shared" si="11"/>
        <v>&gt;100 %</v>
      </c>
      <c r="V398" s="355"/>
      <c r="W398" s="52"/>
      <c r="X398" s="119">
        <v>0</v>
      </c>
      <c r="Y398" s="295">
        <v>0</v>
      </c>
      <c r="Z398" s="295">
        <v>0</v>
      </c>
      <c r="AA398" s="302">
        <v>2015</v>
      </c>
      <c r="AB398" s="302">
        <v>2015</v>
      </c>
      <c r="AC398" s="295">
        <v>0</v>
      </c>
      <c r="AD398" s="295">
        <v>0</v>
      </c>
      <c r="AE398" s="295">
        <v>0</v>
      </c>
      <c r="AF398" s="295">
        <v>0</v>
      </c>
      <c r="AG398" s="295">
        <v>0.1</v>
      </c>
      <c r="AH398" s="295" t="s">
        <v>575</v>
      </c>
      <c r="AI398" s="295" t="s">
        <v>575</v>
      </c>
    </row>
    <row r="399" spans="1:35" s="49" customFormat="1" ht="35.1" customHeight="1" outlineLevel="1" x14ac:dyDescent="0.25">
      <c r="A399" s="90" t="s">
        <v>353</v>
      </c>
      <c r="B399" s="347"/>
      <c r="C399" s="119" t="s">
        <v>963</v>
      </c>
      <c r="D399" s="552">
        <v>0</v>
      </c>
      <c r="E399" s="550">
        <v>0</v>
      </c>
      <c r="F399" s="550">
        <v>0</v>
      </c>
      <c r="G399" s="552">
        <v>0</v>
      </c>
      <c r="H399" s="552">
        <v>0</v>
      </c>
      <c r="I399" s="552">
        <v>0</v>
      </c>
      <c r="J399" s="552">
        <v>0</v>
      </c>
      <c r="K399" s="552">
        <v>0</v>
      </c>
      <c r="L399" s="552">
        <v>0</v>
      </c>
      <c r="M399" s="552">
        <v>0</v>
      </c>
      <c r="N399" s="552">
        <v>0</v>
      </c>
      <c r="O399" s="552">
        <v>0.182</v>
      </c>
      <c r="P399" s="552">
        <v>0.182</v>
      </c>
      <c r="Q399" s="552">
        <v>0.19700000000000001</v>
      </c>
      <c r="R399" s="552">
        <v>0.19700000000000001</v>
      </c>
      <c r="S399" s="549" t="s">
        <v>760</v>
      </c>
      <c r="T399" s="550">
        <f t="shared" si="10"/>
        <v>0</v>
      </c>
      <c r="U399" s="116" t="str">
        <f t="shared" si="11"/>
        <v>&gt;100 %</v>
      </c>
      <c r="V399" s="355"/>
      <c r="W399" s="52"/>
      <c r="X399" s="119">
        <v>0</v>
      </c>
      <c r="Y399" s="295">
        <v>0</v>
      </c>
      <c r="Z399" s="295">
        <v>0</v>
      </c>
      <c r="AA399" s="302">
        <v>2015</v>
      </c>
      <c r="AB399" s="302">
        <v>2015</v>
      </c>
      <c r="AC399" s="295">
        <v>0</v>
      </c>
      <c r="AD399" s="295">
        <v>0</v>
      </c>
      <c r="AE399" s="295">
        <v>0</v>
      </c>
      <c r="AF399" s="295">
        <v>0</v>
      </c>
      <c r="AG399" s="295">
        <v>0.25</v>
      </c>
      <c r="AH399" s="295" t="s">
        <v>575</v>
      </c>
      <c r="AI399" s="295" t="s">
        <v>575</v>
      </c>
    </row>
    <row r="400" spans="1:35" s="49" customFormat="1" ht="35.1" customHeight="1" outlineLevel="1" x14ac:dyDescent="0.25">
      <c r="A400" s="90" t="s">
        <v>353</v>
      </c>
      <c r="B400" s="347"/>
      <c r="C400" s="119" t="s">
        <v>964</v>
      </c>
      <c r="D400" s="552">
        <v>0</v>
      </c>
      <c r="E400" s="550">
        <v>0</v>
      </c>
      <c r="F400" s="550">
        <v>0</v>
      </c>
      <c r="G400" s="552">
        <v>0</v>
      </c>
      <c r="H400" s="552">
        <v>0</v>
      </c>
      <c r="I400" s="552">
        <v>0</v>
      </c>
      <c r="J400" s="552">
        <v>0</v>
      </c>
      <c r="K400" s="552">
        <v>0</v>
      </c>
      <c r="L400" s="552">
        <v>0</v>
      </c>
      <c r="M400" s="552">
        <v>0</v>
      </c>
      <c r="N400" s="552">
        <v>0</v>
      </c>
      <c r="O400" s="552">
        <v>0.44600000000000001</v>
      </c>
      <c r="P400" s="552">
        <v>0.44600000000000001</v>
      </c>
      <c r="Q400" s="552">
        <v>0.44600000000000001</v>
      </c>
      <c r="R400" s="552">
        <v>0.44600000000000001</v>
      </c>
      <c r="S400" s="549" t="s">
        <v>760</v>
      </c>
      <c r="T400" s="550">
        <f t="shared" si="10"/>
        <v>0</v>
      </c>
      <c r="U400" s="116" t="str">
        <f t="shared" si="11"/>
        <v>&gt;100 %</v>
      </c>
      <c r="V400" s="355"/>
      <c r="W400" s="52"/>
      <c r="X400" s="119">
        <v>0</v>
      </c>
      <c r="Y400" s="295">
        <v>0</v>
      </c>
      <c r="Z400" s="295">
        <v>0</v>
      </c>
      <c r="AA400" s="302">
        <v>2015</v>
      </c>
      <c r="AB400" s="302">
        <v>2015</v>
      </c>
      <c r="AC400" s="295">
        <v>0</v>
      </c>
      <c r="AD400" s="295">
        <v>0</v>
      </c>
      <c r="AE400" s="295">
        <v>0</v>
      </c>
      <c r="AF400" s="295">
        <v>0</v>
      </c>
      <c r="AG400" s="295">
        <v>0.34399999999999997</v>
      </c>
      <c r="AH400" s="295" t="s">
        <v>575</v>
      </c>
      <c r="AI400" s="295" t="s">
        <v>575</v>
      </c>
    </row>
    <row r="401" spans="1:35" s="49" customFormat="1" ht="35.1" customHeight="1" outlineLevel="1" x14ac:dyDescent="0.25">
      <c r="A401" s="90" t="s">
        <v>353</v>
      </c>
      <c r="B401" s="347"/>
      <c r="C401" s="119" t="s">
        <v>965</v>
      </c>
      <c r="D401" s="552">
        <v>0</v>
      </c>
      <c r="E401" s="550">
        <v>0</v>
      </c>
      <c r="F401" s="550">
        <v>0</v>
      </c>
      <c r="G401" s="552">
        <v>0</v>
      </c>
      <c r="H401" s="552">
        <v>0</v>
      </c>
      <c r="I401" s="552">
        <v>0</v>
      </c>
      <c r="J401" s="552">
        <v>0</v>
      </c>
      <c r="K401" s="552">
        <v>0</v>
      </c>
      <c r="L401" s="552">
        <v>0</v>
      </c>
      <c r="M401" s="552">
        <v>0</v>
      </c>
      <c r="N401" s="552">
        <v>0</v>
      </c>
      <c r="O401" s="552">
        <v>0.22800000000000001</v>
      </c>
      <c r="P401" s="552">
        <v>0.22800000000000001</v>
      </c>
      <c r="Q401" s="552">
        <v>0.22800000000000001</v>
      </c>
      <c r="R401" s="552">
        <v>0.22800000000000001</v>
      </c>
      <c r="S401" s="549" t="s">
        <v>760</v>
      </c>
      <c r="T401" s="550">
        <f t="shared" ref="T401:T429" si="12">F401-E401</f>
        <v>0</v>
      </c>
      <c r="U401" s="116" t="str">
        <f t="shared" ref="U401:U429" si="13">IF(E401=0,"&gt;100 %",F401/E401)</f>
        <v>&gt;100 %</v>
      </c>
      <c r="V401" s="355"/>
      <c r="W401" s="52"/>
      <c r="X401" s="119">
        <v>0</v>
      </c>
      <c r="Y401" s="295">
        <v>0</v>
      </c>
      <c r="Z401" s="295">
        <v>0</v>
      </c>
      <c r="AA401" s="302">
        <v>2015</v>
      </c>
      <c r="AB401" s="302">
        <v>2015</v>
      </c>
      <c r="AC401" s="295">
        <v>0</v>
      </c>
      <c r="AD401" s="295">
        <v>0</v>
      </c>
      <c r="AE401" s="295">
        <v>0</v>
      </c>
      <c r="AF401" s="295">
        <v>0</v>
      </c>
      <c r="AG401" s="295">
        <v>0.217</v>
      </c>
      <c r="AH401" s="295" t="s">
        <v>575</v>
      </c>
      <c r="AI401" s="295" t="s">
        <v>575</v>
      </c>
    </row>
    <row r="402" spans="1:35" s="49" customFormat="1" ht="35.1" customHeight="1" outlineLevel="1" x14ac:dyDescent="0.25">
      <c r="A402" s="90" t="s">
        <v>353</v>
      </c>
      <c r="B402" s="347"/>
      <c r="C402" s="119" t="s">
        <v>966</v>
      </c>
      <c r="D402" s="552">
        <v>0</v>
      </c>
      <c r="E402" s="550">
        <v>0</v>
      </c>
      <c r="F402" s="550">
        <v>0</v>
      </c>
      <c r="G402" s="552">
        <v>0</v>
      </c>
      <c r="H402" s="552">
        <v>0</v>
      </c>
      <c r="I402" s="552">
        <v>0</v>
      </c>
      <c r="J402" s="552">
        <v>0</v>
      </c>
      <c r="K402" s="552">
        <v>0</v>
      </c>
      <c r="L402" s="552">
        <v>0</v>
      </c>
      <c r="M402" s="552">
        <v>0</v>
      </c>
      <c r="N402" s="552">
        <v>0</v>
      </c>
      <c r="O402" s="552">
        <v>0.14399999999999999</v>
      </c>
      <c r="P402" s="552">
        <v>0.14399999999999999</v>
      </c>
      <c r="Q402" s="552">
        <v>0.14399999999999999</v>
      </c>
      <c r="R402" s="552">
        <v>0.14399999999999999</v>
      </c>
      <c r="S402" s="549" t="s">
        <v>760</v>
      </c>
      <c r="T402" s="550">
        <f t="shared" si="12"/>
        <v>0</v>
      </c>
      <c r="U402" s="116" t="str">
        <f t="shared" si="13"/>
        <v>&gt;100 %</v>
      </c>
      <c r="V402" s="355"/>
      <c r="W402" s="52"/>
      <c r="X402" s="119">
        <v>0</v>
      </c>
      <c r="Y402" s="295">
        <v>0</v>
      </c>
      <c r="Z402" s="295">
        <v>0</v>
      </c>
      <c r="AA402" s="302">
        <v>2015</v>
      </c>
      <c r="AB402" s="302">
        <v>2015</v>
      </c>
      <c r="AC402" s="295">
        <v>0</v>
      </c>
      <c r="AD402" s="295">
        <v>0</v>
      </c>
      <c r="AE402" s="295">
        <v>0</v>
      </c>
      <c r="AF402" s="295">
        <v>0</v>
      </c>
      <c r="AG402" s="295">
        <v>0.23</v>
      </c>
      <c r="AH402" s="295" t="s">
        <v>575</v>
      </c>
      <c r="AI402" s="295" t="s">
        <v>575</v>
      </c>
    </row>
    <row r="403" spans="1:35" s="49" customFormat="1" ht="35.1" customHeight="1" outlineLevel="1" x14ac:dyDescent="0.25">
      <c r="A403" s="90" t="s">
        <v>353</v>
      </c>
      <c r="B403" s="347"/>
      <c r="C403" s="119" t="s">
        <v>967</v>
      </c>
      <c r="D403" s="552">
        <v>0</v>
      </c>
      <c r="E403" s="550">
        <v>0</v>
      </c>
      <c r="F403" s="550">
        <v>0</v>
      </c>
      <c r="G403" s="552">
        <v>0</v>
      </c>
      <c r="H403" s="552">
        <v>0</v>
      </c>
      <c r="I403" s="552">
        <v>0</v>
      </c>
      <c r="J403" s="552">
        <v>0</v>
      </c>
      <c r="K403" s="552">
        <v>0</v>
      </c>
      <c r="L403" s="552">
        <v>0</v>
      </c>
      <c r="M403" s="552">
        <v>0</v>
      </c>
      <c r="N403" s="552">
        <v>0</v>
      </c>
      <c r="O403" s="552">
        <v>9.4E-2</v>
      </c>
      <c r="P403" s="552">
        <v>9.4E-2</v>
      </c>
      <c r="Q403" s="552">
        <v>0.14200000000000002</v>
      </c>
      <c r="R403" s="552">
        <v>0.14200000000000002</v>
      </c>
      <c r="S403" s="549" t="s">
        <v>760</v>
      </c>
      <c r="T403" s="550">
        <f t="shared" si="12"/>
        <v>0</v>
      </c>
      <c r="U403" s="116" t="str">
        <f t="shared" si="13"/>
        <v>&gt;100 %</v>
      </c>
      <c r="V403" s="355"/>
      <c r="W403" s="52"/>
      <c r="X403" s="119">
        <v>0</v>
      </c>
      <c r="Y403" s="295">
        <v>0</v>
      </c>
      <c r="Z403" s="295">
        <v>0</v>
      </c>
      <c r="AA403" s="302">
        <v>2015</v>
      </c>
      <c r="AB403" s="302">
        <v>2015</v>
      </c>
      <c r="AC403" s="295">
        <v>0</v>
      </c>
      <c r="AD403" s="295">
        <v>0</v>
      </c>
      <c r="AE403" s="295">
        <v>0</v>
      </c>
      <c r="AF403" s="295">
        <v>0</v>
      </c>
      <c r="AG403" s="295">
        <v>9.5000000000000001E-2</v>
      </c>
      <c r="AH403" s="295" t="s">
        <v>575</v>
      </c>
      <c r="AI403" s="295" t="s">
        <v>575</v>
      </c>
    </row>
    <row r="404" spans="1:35" s="49" customFormat="1" ht="35.1" customHeight="1" outlineLevel="1" x14ac:dyDescent="0.25">
      <c r="A404" s="90" t="s">
        <v>353</v>
      </c>
      <c r="B404" s="347"/>
      <c r="C404" s="119" t="s">
        <v>968</v>
      </c>
      <c r="D404" s="552">
        <v>0</v>
      </c>
      <c r="E404" s="550">
        <v>0</v>
      </c>
      <c r="F404" s="550">
        <v>0.23699999999999999</v>
      </c>
      <c r="G404" s="552">
        <v>0</v>
      </c>
      <c r="H404" s="552">
        <v>0</v>
      </c>
      <c r="I404" s="552">
        <v>0</v>
      </c>
      <c r="J404" s="552">
        <v>0.23699999999999999</v>
      </c>
      <c r="K404" s="552">
        <v>0</v>
      </c>
      <c r="L404" s="552">
        <v>0</v>
      </c>
      <c r="M404" s="552">
        <v>0</v>
      </c>
      <c r="N404" s="552">
        <v>0</v>
      </c>
      <c r="O404" s="552">
        <v>0.98</v>
      </c>
      <c r="P404" s="552">
        <v>0.98</v>
      </c>
      <c r="Q404" s="552">
        <v>1.2789999999999999</v>
      </c>
      <c r="R404" s="552">
        <v>1.2789999999999999</v>
      </c>
      <c r="S404" s="549" t="s">
        <v>760</v>
      </c>
      <c r="T404" s="550">
        <f t="shared" si="12"/>
        <v>0.23699999999999999</v>
      </c>
      <c r="U404" s="116" t="str">
        <f t="shared" si="13"/>
        <v>&gt;100 %</v>
      </c>
      <c r="V404" s="355"/>
      <c r="W404" s="52"/>
      <c r="X404" s="119" t="s">
        <v>393</v>
      </c>
      <c r="Y404" s="295">
        <v>0</v>
      </c>
      <c r="Z404" s="295">
        <v>0</v>
      </c>
      <c r="AA404" s="302">
        <v>2015</v>
      </c>
      <c r="AB404" s="302">
        <v>2015</v>
      </c>
      <c r="AC404" s="295">
        <v>0</v>
      </c>
      <c r="AD404" s="295">
        <v>0</v>
      </c>
      <c r="AE404" s="295">
        <v>0</v>
      </c>
      <c r="AF404" s="295">
        <v>0.4</v>
      </c>
      <c r="AG404" s="295">
        <v>0.17699999999999999</v>
      </c>
      <c r="AH404" s="295" t="s">
        <v>575</v>
      </c>
      <c r="AI404" s="295" t="s">
        <v>575</v>
      </c>
    </row>
    <row r="405" spans="1:35" s="49" customFormat="1" ht="35.1" customHeight="1" outlineLevel="1" x14ac:dyDescent="0.25">
      <c r="A405" s="90" t="s">
        <v>353</v>
      </c>
      <c r="B405" s="347"/>
      <c r="C405" s="119" t="s">
        <v>969</v>
      </c>
      <c r="D405" s="552">
        <v>0</v>
      </c>
      <c r="E405" s="550">
        <v>0</v>
      </c>
      <c r="F405" s="550">
        <v>0</v>
      </c>
      <c r="G405" s="552">
        <v>0</v>
      </c>
      <c r="H405" s="552">
        <v>0</v>
      </c>
      <c r="I405" s="552">
        <v>0</v>
      </c>
      <c r="J405" s="552">
        <v>0</v>
      </c>
      <c r="K405" s="552">
        <v>0</v>
      </c>
      <c r="L405" s="552">
        <v>0</v>
      </c>
      <c r="M405" s="552">
        <v>0</v>
      </c>
      <c r="N405" s="552">
        <v>0</v>
      </c>
      <c r="O405" s="552">
        <v>0.1</v>
      </c>
      <c r="P405" s="552">
        <v>0.1</v>
      </c>
      <c r="Q405" s="552">
        <v>0.1</v>
      </c>
      <c r="R405" s="552">
        <v>0.1</v>
      </c>
      <c r="S405" s="549" t="s">
        <v>760</v>
      </c>
      <c r="T405" s="550">
        <f t="shared" si="12"/>
        <v>0</v>
      </c>
      <c r="U405" s="116" t="str">
        <f t="shared" si="13"/>
        <v>&gt;100 %</v>
      </c>
      <c r="V405" s="355"/>
      <c r="W405" s="52"/>
      <c r="X405" s="119">
        <v>0</v>
      </c>
      <c r="Y405" s="295">
        <v>0</v>
      </c>
      <c r="Z405" s="295">
        <v>0</v>
      </c>
      <c r="AA405" s="302">
        <v>2015</v>
      </c>
      <c r="AB405" s="302">
        <v>2015</v>
      </c>
      <c r="AC405" s="295">
        <v>0</v>
      </c>
      <c r="AD405" s="295">
        <v>0</v>
      </c>
      <c r="AE405" s="295">
        <v>0</v>
      </c>
      <c r="AF405" s="295">
        <v>0</v>
      </c>
      <c r="AG405" s="295">
        <v>6.5000000000000002E-2</v>
      </c>
      <c r="AH405" s="295" t="s">
        <v>575</v>
      </c>
      <c r="AI405" s="295" t="s">
        <v>575</v>
      </c>
    </row>
    <row r="406" spans="1:35" s="49" customFormat="1" ht="35.1" customHeight="1" outlineLevel="1" x14ac:dyDescent="0.25">
      <c r="A406" s="90" t="s">
        <v>353</v>
      </c>
      <c r="B406" s="347"/>
      <c r="C406" s="119" t="s">
        <v>970</v>
      </c>
      <c r="D406" s="552">
        <v>0</v>
      </c>
      <c r="E406" s="550">
        <v>0</v>
      </c>
      <c r="F406" s="550">
        <v>0</v>
      </c>
      <c r="G406" s="552">
        <v>0</v>
      </c>
      <c r="H406" s="552">
        <v>0</v>
      </c>
      <c r="I406" s="552">
        <v>0</v>
      </c>
      <c r="J406" s="552">
        <v>0</v>
      </c>
      <c r="K406" s="552">
        <v>0</v>
      </c>
      <c r="L406" s="552">
        <v>0</v>
      </c>
      <c r="M406" s="552">
        <v>0</v>
      </c>
      <c r="N406" s="552">
        <v>0</v>
      </c>
      <c r="O406" s="552">
        <v>0.14199999999999999</v>
      </c>
      <c r="P406" s="552">
        <v>0.14199999999999999</v>
      </c>
      <c r="Q406" s="552">
        <v>0.14199999999999999</v>
      </c>
      <c r="R406" s="552">
        <v>0.14199999999999999</v>
      </c>
      <c r="S406" s="549" t="s">
        <v>760</v>
      </c>
      <c r="T406" s="550">
        <f t="shared" si="12"/>
        <v>0</v>
      </c>
      <c r="U406" s="116" t="str">
        <f t="shared" si="13"/>
        <v>&gt;100 %</v>
      </c>
      <c r="V406" s="355"/>
      <c r="W406" s="52"/>
      <c r="X406" s="119">
        <v>0</v>
      </c>
      <c r="Y406" s="295">
        <v>0</v>
      </c>
      <c r="Z406" s="295">
        <v>0</v>
      </c>
      <c r="AA406" s="302">
        <v>2015</v>
      </c>
      <c r="AB406" s="302">
        <v>2015</v>
      </c>
      <c r="AC406" s="295">
        <v>0</v>
      </c>
      <c r="AD406" s="295">
        <v>0</v>
      </c>
      <c r="AE406" s="295">
        <v>0</v>
      </c>
      <c r="AF406" s="295">
        <v>0</v>
      </c>
      <c r="AG406" s="295">
        <v>0.3</v>
      </c>
      <c r="AH406" s="295" t="s">
        <v>575</v>
      </c>
      <c r="AI406" s="295" t="s">
        <v>575</v>
      </c>
    </row>
    <row r="407" spans="1:35" s="49" customFormat="1" ht="35.1" customHeight="1" outlineLevel="1" x14ac:dyDescent="0.25">
      <c r="A407" s="90" t="s">
        <v>353</v>
      </c>
      <c r="B407" s="347"/>
      <c r="C407" s="119" t="s">
        <v>971</v>
      </c>
      <c r="D407" s="552">
        <v>0</v>
      </c>
      <c r="E407" s="550">
        <v>0</v>
      </c>
      <c r="F407" s="550">
        <v>0</v>
      </c>
      <c r="G407" s="552">
        <v>0</v>
      </c>
      <c r="H407" s="552">
        <v>0</v>
      </c>
      <c r="I407" s="552">
        <v>0</v>
      </c>
      <c r="J407" s="552">
        <v>0</v>
      </c>
      <c r="K407" s="552">
        <v>0</v>
      </c>
      <c r="L407" s="552">
        <v>0</v>
      </c>
      <c r="M407" s="552">
        <v>0</v>
      </c>
      <c r="N407" s="552">
        <v>0</v>
      </c>
      <c r="O407" s="552">
        <v>4.9000000000000002E-2</v>
      </c>
      <c r="P407" s="552">
        <v>4.9000000000000002E-2</v>
      </c>
      <c r="Q407" s="552">
        <v>4.9000000000000002E-2</v>
      </c>
      <c r="R407" s="552">
        <v>4.9000000000000002E-2</v>
      </c>
      <c r="S407" s="549" t="s">
        <v>760</v>
      </c>
      <c r="T407" s="550">
        <f t="shared" si="12"/>
        <v>0</v>
      </c>
      <c r="U407" s="116" t="str">
        <f t="shared" si="13"/>
        <v>&gt;100 %</v>
      </c>
      <c r="V407" s="355"/>
      <c r="W407" s="52"/>
      <c r="X407" s="119">
        <v>0</v>
      </c>
      <c r="Y407" s="295">
        <v>0</v>
      </c>
      <c r="Z407" s="295">
        <v>0</v>
      </c>
      <c r="AA407" s="302">
        <v>2015</v>
      </c>
      <c r="AB407" s="302">
        <v>2015</v>
      </c>
      <c r="AC407" s="295">
        <v>0</v>
      </c>
      <c r="AD407" s="295">
        <v>0</v>
      </c>
      <c r="AE407" s="295">
        <v>0</v>
      </c>
      <c r="AF407" s="295">
        <v>0</v>
      </c>
      <c r="AG407" s="295">
        <v>0.04</v>
      </c>
      <c r="AH407" s="295" t="s">
        <v>575</v>
      </c>
      <c r="AI407" s="295" t="s">
        <v>575</v>
      </c>
    </row>
    <row r="408" spans="1:35" s="49" customFormat="1" ht="35.1" customHeight="1" outlineLevel="1" x14ac:dyDescent="0.25">
      <c r="A408" s="90" t="s">
        <v>353</v>
      </c>
      <c r="B408" s="347"/>
      <c r="C408" s="119" t="s">
        <v>972</v>
      </c>
      <c r="D408" s="552">
        <v>0</v>
      </c>
      <c r="E408" s="550">
        <v>0</v>
      </c>
      <c r="F408" s="550">
        <v>0</v>
      </c>
      <c r="G408" s="552">
        <v>0</v>
      </c>
      <c r="H408" s="552">
        <v>0</v>
      </c>
      <c r="I408" s="552">
        <v>0</v>
      </c>
      <c r="J408" s="552">
        <v>0</v>
      </c>
      <c r="K408" s="552">
        <v>0</v>
      </c>
      <c r="L408" s="552">
        <v>0</v>
      </c>
      <c r="M408" s="552">
        <v>0</v>
      </c>
      <c r="N408" s="552">
        <v>0</v>
      </c>
      <c r="O408" s="552">
        <v>4.1000000000000002E-2</v>
      </c>
      <c r="P408" s="552">
        <v>4.1000000000000002E-2</v>
      </c>
      <c r="Q408" s="552">
        <v>4.1000000000000002E-2</v>
      </c>
      <c r="R408" s="552">
        <v>4.1000000000000002E-2</v>
      </c>
      <c r="S408" s="549" t="s">
        <v>760</v>
      </c>
      <c r="T408" s="550">
        <f t="shared" si="12"/>
        <v>0</v>
      </c>
      <c r="U408" s="116" t="str">
        <f t="shared" si="13"/>
        <v>&gt;100 %</v>
      </c>
      <c r="V408" s="355"/>
      <c r="W408" s="52"/>
      <c r="X408" s="119">
        <v>0</v>
      </c>
      <c r="Y408" s="295">
        <v>0</v>
      </c>
      <c r="Z408" s="295">
        <v>0</v>
      </c>
      <c r="AA408" s="302">
        <v>2015</v>
      </c>
      <c r="AB408" s="302">
        <v>2015</v>
      </c>
      <c r="AC408" s="295">
        <v>0</v>
      </c>
      <c r="AD408" s="295">
        <v>0</v>
      </c>
      <c r="AE408" s="295">
        <v>0</v>
      </c>
      <c r="AF408" s="295">
        <v>0</v>
      </c>
      <c r="AG408" s="295">
        <v>0.02</v>
      </c>
      <c r="AH408" s="295" t="s">
        <v>575</v>
      </c>
      <c r="AI408" s="295" t="s">
        <v>575</v>
      </c>
    </row>
    <row r="409" spans="1:35" s="49" customFormat="1" ht="35.1" customHeight="1" outlineLevel="1" x14ac:dyDescent="0.25">
      <c r="A409" s="90" t="s">
        <v>353</v>
      </c>
      <c r="B409" s="347"/>
      <c r="C409" s="119" t="s">
        <v>973</v>
      </c>
      <c r="D409" s="552">
        <v>0</v>
      </c>
      <c r="E409" s="550">
        <v>0</v>
      </c>
      <c r="F409" s="550">
        <v>0</v>
      </c>
      <c r="G409" s="552">
        <v>0</v>
      </c>
      <c r="H409" s="552">
        <v>0</v>
      </c>
      <c r="I409" s="552">
        <v>0</v>
      </c>
      <c r="J409" s="552">
        <v>0</v>
      </c>
      <c r="K409" s="552">
        <v>0</v>
      </c>
      <c r="L409" s="552">
        <v>0</v>
      </c>
      <c r="M409" s="552">
        <v>0</v>
      </c>
      <c r="N409" s="552">
        <v>0</v>
      </c>
      <c r="O409" s="552">
        <v>0.13200000000000001</v>
      </c>
      <c r="P409" s="552">
        <v>0.13200000000000001</v>
      </c>
      <c r="Q409" s="552">
        <v>0.13200000000000001</v>
      </c>
      <c r="R409" s="552">
        <v>0.13200000000000001</v>
      </c>
      <c r="S409" s="549" t="s">
        <v>760</v>
      </c>
      <c r="T409" s="550">
        <f t="shared" si="12"/>
        <v>0</v>
      </c>
      <c r="U409" s="116" t="str">
        <f t="shared" si="13"/>
        <v>&gt;100 %</v>
      </c>
      <c r="V409" s="355"/>
      <c r="W409" s="52"/>
      <c r="X409" s="119">
        <v>0</v>
      </c>
      <c r="Y409" s="295">
        <v>0</v>
      </c>
      <c r="Z409" s="295">
        <v>0</v>
      </c>
      <c r="AA409" s="302">
        <v>2015</v>
      </c>
      <c r="AB409" s="302">
        <v>2015</v>
      </c>
      <c r="AC409" s="295">
        <v>0</v>
      </c>
      <c r="AD409" s="295">
        <v>0</v>
      </c>
      <c r="AE409" s="295">
        <v>0</v>
      </c>
      <c r="AF409" s="295">
        <v>0</v>
      </c>
      <c r="AG409" s="295">
        <v>0.15</v>
      </c>
      <c r="AH409" s="295" t="s">
        <v>575</v>
      </c>
      <c r="AI409" s="295" t="s">
        <v>575</v>
      </c>
    </row>
    <row r="410" spans="1:35" s="49" customFormat="1" ht="35.1" customHeight="1" outlineLevel="1" x14ac:dyDescent="0.25">
      <c r="A410" s="90" t="s">
        <v>353</v>
      </c>
      <c r="B410" s="347"/>
      <c r="C410" s="119" t="s">
        <v>974</v>
      </c>
      <c r="D410" s="552">
        <v>0</v>
      </c>
      <c r="E410" s="550">
        <v>0</v>
      </c>
      <c r="F410" s="550">
        <v>0</v>
      </c>
      <c r="G410" s="552">
        <v>0</v>
      </c>
      <c r="H410" s="552">
        <v>0</v>
      </c>
      <c r="I410" s="552">
        <v>0</v>
      </c>
      <c r="J410" s="552">
        <v>0</v>
      </c>
      <c r="K410" s="552">
        <v>0</v>
      </c>
      <c r="L410" s="552">
        <v>0</v>
      </c>
      <c r="M410" s="552">
        <v>0</v>
      </c>
      <c r="N410" s="552">
        <v>0</v>
      </c>
      <c r="O410" s="552">
        <v>0.16900000000000001</v>
      </c>
      <c r="P410" s="552">
        <v>0.16900000000000001</v>
      </c>
      <c r="Q410" s="552">
        <v>0.16900000000000001</v>
      </c>
      <c r="R410" s="552">
        <v>0.16900000000000001</v>
      </c>
      <c r="S410" s="549" t="s">
        <v>760</v>
      </c>
      <c r="T410" s="550">
        <f t="shared" si="12"/>
        <v>0</v>
      </c>
      <c r="U410" s="116" t="str">
        <f t="shared" si="13"/>
        <v>&gt;100 %</v>
      </c>
      <c r="V410" s="355"/>
      <c r="W410" s="52"/>
      <c r="X410" s="119">
        <v>0</v>
      </c>
      <c r="Y410" s="295">
        <v>0</v>
      </c>
      <c r="Z410" s="295">
        <v>0</v>
      </c>
      <c r="AA410" s="302">
        <v>2015</v>
      </c>
      <c r="AB410" s="302">
        <v>2015</v>
      </c>
      <c r="AC410" s="295">
        <v>0</v>
      </c>
      <c r="AD410" s="295">
        <v>0</v>
      </c>
      <c r="AE410" s="295">
        <v>0</v>
      </c>
      <c r="AF410" s="295">
        <v>0</v>
      </c>
      <c r="AG410" s="295">
        <v>0.25</v>
      </c>
      <c r="AH410" s="295" t="s">
        <v>575</v>
      </c>
      <c r="AI410" s="295" t="s">
        <v>575</v>
      </c>
    </row>
    <row r="411" spans="1:35" s="49" customFormat="1" ht="35.1" customHeight="1" outlineLevel="1" x14ac:dyDescent="0.25">
      <c r="A411" s="90" t="s">
        <v>353</v>
      </c>
      <c r="B411" s="347"/>
      <c r="C411" s="119" t="s">
        <v>975</v>
      </c>
      <c r="D411" s="552">
        <v>0</v>
      </c>
      <c r="E411" s="550">
        <v>0</v>
      </c>
      <c r="F411" s="550">
        <v>0.12183840999999999</v>
      </c>
      <c r="G411" s="552">
        <v>0</v>
      </c>
      <c r="H411" s="552">
        <v>0</v>
      </c>
      <c r="I411" s="552">
        <v>0</v>
      </c>
      <c r="J411" s="552">
        <v>1.8275759999999999E-2</v>
      </c>
      <c r="K411" s="552">
        <v>0</v>
      </c>
      <c r="L411" s="552">
        <v>0.10356264999999999</v>
      </c>
      <c r="M411" s="552">
        <v>0</v>
      </c>
      <c r="N411" s="552">
        <v>0</v>
      </c>
      <c r="O411" s="552">
        <v>0.121</v>
      </c>
      <c r="P411" s="552">
        <v>0.121</v>
      </c>
      <c r="Q411" s="552">
        <v>0.121</v>
      </c>
      <c r="R411" s="552">
        <v>0.121</v>
      </c>
      <c r="S411" s="549" t="s">
        <v>760</v>
      </c>
      <c r="T411" s="550">
        <f t="shared" si="12"/>
        <v>0.12183840999999999</v>
      </c>
      <c r="U411" s="116" t="str">
        <f t="shared" si="13"/>
        <v>&gt;100 %</v>
      </c>
      <c r="V411" s="355"/>
      <c r="W411" s="52"/>
      <c r="X411" s="119" t="s">
        <v>393</v>
      </c>
      <c r="Y411" s="295">
        <v>0</v>
      </c>
      <c r="Z411" s="295">
        <v>0</v>
      </c>
      <c r="AA411" s="302">
        <v>2014</v>
      </c>
      <c r="AB411" s="302">
        <v>2015</v>
      </c>
      <c r="AC411" s="295">
        <v>0</v>
      </c>
      <c r="AD411" s="295">
        <v>0</v>
      </c>
      <c r="AE411" s="295">
        <v>0</v>
      </c>
      <c r="AF411" s="295">
        <v>0</v>
      </c>
      <c r="AG411" s="295">
        <v>0.32</v>
      </c>
      <c r="AH411" s="295" t="s">
        <v>575</v>
      </c>
      <c r="AI411" s="295" t="s">
        <v>575</v>
      </c>
    </row>
    <row r="412" spans="1:35" s="49" customFormat="1" ht="35.1" customHeight="1" outlineLevel="1" x14ac:dyDescent="0.25">
      <c r="A412" s="90" t="s">
        <v>353</v>
      </c>
      <c r="B412" s="347"/>
      <c r="C412" s="119" t="s">
        <v>616</v>
      </c>
      <c r="D412" s="552">
        <v>0</v>
      </c>
      <c r="E412" s="550">
        <v>0</v>
      </c>
      <c r="F412" s="550">
        <v>1.2108032200000001</v>
      </c>
      <c r="G412" s="552">
        <v>0</v>
      </c>
      <c r="H412" s="552">
        <v>0</v>
      </c>
      <c r="I412" s="552">
        <v>0</v>
      </c>
      <c r="J412" s="552">
        <v>0.21080122000000001</v>
      </c>
      <c r="K412" s="552">
        <v>0</v>
      </c>
      <c r="L412" s="552">
        <v>1.0000020000000001</v>
      </c>
      <c r="M412" s="552">
        <v>0</v>
      </c>
      <c r="N412" s="552">
        <v>0</v>
      </c>
      <c r="O412" s="552">
        <v>1.026</v>
      </c>
      <c r="P412" s="552">
        <v>0</v>
      </c>
      <c r="Q412" s="552">
        <v>1.026</v>
      </c>
      <c r="R412" s="552">
        <v>0</v>
      </c>
      <c r="S412" s="549" t="s">
        <v>760</v>
      </c>
      <c r="T412" s="550">
        <f t="shared" si="12"/>
        <v>1.2108032200000001</v>
      </c>
      <c r="U412" s="116" t="str">
        <f t="shared" si="13"/>
        <v>&gt;100 %</v>
      </c>
      <c r="V412" s="355"/>
      <c r="W412" s="52"/>
      <c r="X412" s="119" t="s">
        <v>393</v>
      </c>
      <c r="Y412" s="295">
        <v>0</v>
      </c>
      <c r="Z412" s="295">
        <v>0</v>
      </c>
      <c r="AA412" s="302">
        <v>2015</v>
      </c>
      <c r="AB412" s="302">
        <v>2015</v>
      </c>
      <c r="AC412" s="295">
        <v>0</v>
      </c>
      <c r="AD412" s="295">
        <v>0</v>
      </c>
      <c r="AE412" s="295">
        <v>0</v>
      </c>
      <c r="AF412" s="295">
        <v>0</v>
      </c>
      <c r="AG412" s="295">
        <v>0.56499999999999995</v>
      </c>
      <c r="AH412" s="295" t="s">
        <v>575</v>
      </c>
      <c r="AI412" s="295" t="s">
        <v>575</v>
      </c>
    </row>
    <row r="413" spans="1:35" s="49" customFormat="1" ht="35.1" customHeight="1" outlineLevel="1" x14ac:dyDescent="0.25">
      <c r="A413" s="90" t="s">
        <v>353</v>
      </c>
      <c r="B413" s="347"/>
      <c r="C413" s="119" t="s">
        <v>617</v>
      </c>
      <c r="D413" s="552">
        <v>0</v>
      </c>
      <c r="E413" s="550">
        <v>0</v>
      </c>
      <c r="F413" s="550">
        <v>1.0228579899999999</v>
      </c>
      <c r="G413" s="552">
        <v>0</v>
      </c>
      <c r="H413" s="552">
        <v>0</v>
      </c>
      <c r="I413" s="552">
        <v>0</v>
      </c>
      <c r="J413" s="552">
        <v>3.7742739999999997E-2</v>
      </c>
      <c r="K413" s="552">
        <v>0</v>
      </c>
      <c r="L413" s="552">
        <v>0.98511525</v>
      </c>
      <c r="M413" s="552">
        <v>0</v>
      </c>
      <c r="N413" s="552">
        <v>0</v>
      </c>
      <c r="O413" s="552">
        <v>0</v>
      </c>
      <c r="P413" s="552">
        <v>0</v>
      </c>
      <c r="Q413" s="552">
        <v>1.4870000000000001</v>
      </c>
      <c r="R413" s="552">
        <v>0</v>
      </c>
      <c r="S413" s="549" t="s">
        <v>760</v>
      </c>
      <c r="T413" s="550">
        <f t="shared" si="12"/>
        <v>1.0228579899999999</v>
      </c>
      <c r="U413" s="116" t="str">
        <f t="shared" si="13"/>
        <v>&gt;100 %</v>
      </c>
      <c r="V413" s="355"/>
      <c r="W413" s="52"/>
      <c r="X413" s="119" t="s">
        <v>393</v>
      </c>
      <c r="Y413" s="295">
        <v>0</v>
      </c>
      <c r="Z413" s="295">
        <v>0</v>
      </c>
      <c r="AA413" s="302">
        <v>2015</v>
      </c>
      <c r="AB413" s="302">
        <v>2015</v>
      </c>
      <c r="AC413" s="295">
        <v>0</v>
      </c>
      <c r="AD413" s="295">
        <v>0</v>
      </c>
      <c r="AE413" s="295">
        <v>0</v>
      </c>
      <c r="AF413" s="295">
        <v>0</v>
      </c>
      <c r="AG413" s="295">
        <v>0.33600000000000002</v>
      </c>
      <c r="AH413" s="295" t="s">
        <v>575</v>
      </c>
      <c r="AI413" s="295" t="s">
        <v>575</v>
      </c>
    </row>
    <row r="414" spans="1:35" s="49" customFormat="1" ht="35.1" customHeight="1" outlineLevel="1" x14ac:dyDescent="0.25">
      <c r="A414" s="90" t="s">
        <v>353</v>
      </c>
      <c r="B414" s="347"/>
      <c r="C414" s="119" t="s">
        <v>618</v>
      </c>
      <c r="D414" s="552">
        <v>0</v>
      </c>
      <c r="E414" s="550">
        <v>0</v>
      </c>
      <c r="F414" s="550">
        <v>2.7502999900000002</v>
      </c>
      <c r="G414" s="552">
        <v>0</v>
      </c>
      <c r="H414" s="552">
        <v>0</v>
      </c>
      <c r="I414" s="552">
        <v>0</v>
      </c>
      <c r="J414" s="552">
        <v>0</v>
      </c>
      <c r="K414" s="552">
        <v>0</v>
      </c>
      <c r="L414" s="552">
        <v>0</v>
      </c>
      <c r="M414" s="552">
        <v>0</v>
      </c>
      <c r="N414" s="552">
        <v>2.7502999900000002</v>
      </c>
      <c r="O414" s="552">
        <v>2.9342000000000001</v>
      </c>
      <c r="P414" s="552">
        <v>1.9999999999997797E-4</v>
      </c>
      <c r="Q414" s="552">
        <v>3.3321999999999998</v>
      </c>
      <c r="R414" s="552">
        <v>1.9999999999997797E-4</v>
      </c>
      <c r="S414" s="549" t="s">
        <v>760</v>
      </c>
      <c r="T414" s="550">
        <f t="shared" si="12"/>
        <v>2.7502999900000002</v>
      </c>
      <c r="U414" s="116" t="str">
        <f t="shared" si="13"/>
        <v>&gt;100 %</v>
      </c>
      <c r="V414" s="355"/>
      <c r="W414" s="52"/>
      <c r="X414" s="119" t="s">
        <v>393</v>
      </c>
      <c r="Y414" s="295">
        <v>0</v>
      </c>
      <c r="Z414" s="295">
        <v>0</v>
      </c>
      <c r="AA414" s="302">
        <v>2015</v>
      </c>
      <c r="AB414" s="302">
        <v>2015</v>
      </c>
      <c r="AC414" s="295">
        <v>0</v>
      </c>
      <c r="AD414" s="295">
        <v>0</v>
      </c>
      <c r="AE414" s="295">
        <v>0</v>
      </c>
      <c r="AF414" s="295">
        <v>0.5</v>
      </c>
      <c r="AG414" s="295">
        <v>0.91</v>
      </c>
      <c r="AH414" s="295" t="s">
        <v>575</v>
      </c>
      <c r="AI414" s="295" t="s">
        <v>575</v>
      </c>
    </row>
    <row r="415" spans="1:35" s="49" customFormat="1" ht="35.1" customHeight="1" outlineLevel="1" x14ac:dyDescent="0.25">
      <c r="A415" s="90" t="s">
        <v>353</v>
      </c>
      <c r="B415" s="347"/>
      <c r="C415" s="119" t="s">
        <v>787</v>
      </c>
      <c r="D415" s="552">
        <v>0</v>
      </c>
      <c r="E415" s="550">
        <v>0</v>
      </c>
      <c r="F415" s="550">
        <v>0</v>
      </c>
      <c r="G415" s="552">
        <v>0</v>
      </c>
      <c r="H415" s="552">
        <v>0</v>
      </c>
      <c r="I415" s="552">
        <v>0</v>
      </c>
      <c r="J415" s="552">
        <v>0</v>
      </c>
      <c r="K415" s="552">
        <v>0</v>
      </c>
      <c r="L415" s="552">
        <v>0</v>
      </c>
      <c r="M415" s="552">
        <v>0</v>
      </c>
      <c r="N415" s="552">
        <v>0</v>
      </c>
      <c r="O415" s="552">
        <v>2.1869999999999998</v>
      </c>
      <c r="P415" s="552">
        <v>0</v>
      </c>
      <c r="Q415" s="552">
        <v>0</v>
      </c>
      <c r="R415" s="552">
        <v>0</v>
      </c>
      <c r="S415" s="549" t="s">
        <v>760</v>
      </c>
      <c r="T415" s="550">
        <f t="shared" si="12"/>
        <v>0</v>
      </c>
      <c r="U415" s="116" t="str">
        <f t="shared" si="13"/>
        <v>&gt;100 %</v>
      </c>
      <c r="V415" s="355"/>
      <c r="W415" s="52"/>
      <c r="X415" s="119">
        <v>0</v>
      </c>
      <c r="Y415" s="295">
        <v>0</v>
      </c>
      <c r="Z415" s="295">
        <v>0</v>
      </c>
      <c r="AA415" s="302">
        <v>2015</v>
      </c>
      <c r="AB415" s="302">
        <v>2015</v>
      </c>
      <c r="AC415" s="295">
        <v>0</v>
      </c>
      <c r="AD415" s="295">
        <v>0</v>
      </c>
      <c r="AE415" s="295">
        <v>0</v>
      </c>
      <c r="AF415" s="295">
        <v>0</v>
      </c>
      <c r="AG415" s="295">
        <v>0</v>
      </c>
      <c r="AH415" s="295">
        <v>0</v>
      </c>
      <c r="AI415" s="295">
        <v>0</v>
      </c>
    </row>
    <row r="416" spans="1:35" s="49" customFormat="1" ht="35.1" customHeight="1" outlineLevel="1" x14ac:dyDescent="0.25">
      <c r="A416" s="90" t="s">
        <v>353</v>
      </c>
      <c r="B416" s="347"/>
      <c r="C416" s="119" t="s">
        <v>860</v>
      </c>
      <c r="D416" s="552">
        <v>0</v>
      </c>
      <c r="E416" s="550">
        <v>0</v>
      </c>
      <c r="F416" s="550">
        <v>1.11236143</v>
      </c>
      <c r="G416" s="552">
        <v>0</v>
      </c>
      <c r="H416" s="552">
        <v>0</v>
      </c>
      <c r="I416" s="552">
        <v>0</v>
      </c>
      <c r="J416" s="552">
        <v>0</v>
      </c>
      <c r="K416" s="552">
        <v>0</v>
      </c>
      <c r="L416" s="552">
        <v>0</v>
      </c>
      <c r="M416" s="552">
        <v>0</v>
      </c>
      <c r="N416" s="552">
        <v>1.11236143</v>
      </c>
      <c r="O416" s="552">
        <v>0.94299999999999995</v>
      </c>
      <c r="P416" s="552">
        <v>0</v>
      </c>
      <c r="Q416" s="552">
        <v>0</v>
      </c>
      <c r="R416" s="552">
        <v>0</v>
      </c>
      <c r="S416" s="549" t="s">
        <v>760</v>
      </c>
      <c r="T416" s="550">
        <f t="shared" si="12"/>
        <v>1.11236143</v>
      </c>
      <c r="U416" s="116" t="str">
        <f t="shared" si="13"/>
        <v>&gt;100 %</v>
      </c>
      <c r="V416" s="355"/>
      <c r="W416" s="52"/>
      <c r="X416" s="119" t="s">
        <v>393</v>
      </c>
      <c r="Y416" s="295">
        <v>0</v>
      </c>
      <c r="Z416" s="295">
        <v>0</v>
      </c>
      <c r="AA416" s="302">
        <v>2015</v>
      </c>
      <c r="AB416" s="302">
        <v>2015</v>
      </c>
      <c r="AC416" s="295">
        <v>0</v>
      </c>
      <c r="AD416" s="295">
        <v>0</v>
      </c>
      <c r="AE416" s="295">
        <v>0</v>
      </c>
      <c r="AF416" s="295">
        <v>0</v>
      </c>
      <c r="AG416" s="295">
        <v>0</v>
      </c>
      <c r="AH416" s="295">
        <v>0</v>
      </c>
      <c r="AI416" s="295">
        <v>0</v>
      </c>
    </row>
    <row r="417" spans="1:35" s="49" customFormat="1" ht="35.1" customHeight="1" outlineLevel="1" x14ac:dyDescent="0.25">
      <c r="A417" s="90" t="s">
        <v>353</v>
      </c>
      <c r="B417" s="347"/>
      <c r="C417" s="119" t="s">
        <v>861</v>
      </c>
      <c r="D417" s="552">
        <v>0</v>
      </c>
      <c r="E417" s="550">
        <v>0</v>
      </c>
      <c r="F417" s="550">
        <v>3.4251176400000003</v>
      </c>
      <c r="G417" s="552">
        <v>0</v>
      </c>
      <c r="H417" s="552">
        <v>0</v>
      </c>
      <c r="I417" s="552">
        <v>0</v>
      </c>
      <c r="J417" s="552">
        <v>0</v>
      </c>
      <c r="K417" s="552">
        <v>0</v>
      </c>
      <c r="L417" s="552">
        <v>0</v>
      </c>
      <c r="M417" s="552">
        <v>0</v>
      </c>
      <c r="N417" s="552">
        <v>3.4251176400000003</v>
      </c>
      <c r="O417" s="552">
        <v>3.3079999999999998</v>
      </c>
      <c r="P417" s="552">
        <v>0</v>
      </c>
      <c r="Q417" s="552">
        <v>3.3079999999999998</v>
      </c>
      <c r="R417" s="552">
        <v>0</v>
      </c>
      <c r="S417" s="549" t="s">
        <v>760</v>
      </c>
      <c r="T417" s="550">
        <f t="shared" si="12"/>
        <v>3.4251176400000003</v>
      </c>
      <c r="U417" s="116" t="str">
        <f t="shared" si="13"/>
        <v>&gt;100 %</v>
      </c>
      <c r="V417" s="355"/>
      <c r="W417" s="52"/>
      <c r="X417" s="119" t="s">
        <v>393</v>
      </c>
      <c r="Y417" s="295">
        <v>0</v>
      </c>
      <c r="Z417" s="295">
        <v>0</v>
      </c>
      <c r="AA417" s="302">
        <v>2015</v>
      </c>
      <c r="AB417" s="302">
        <v>2015</v>
      </c>
      <c r="AC417" s="295">
        <v>0</v>
      </c>
      <c r="AD417" s="295">
        <v>0</v>
      </c>
      <c r="AE417" s="295">
        <v>0</v>
      </c>
      <c r="AF417" s="295">
        <v>0</v>
      </c>
      <c r="AG417" s="295">
        <v>0.60699999999999998</v>
      </c>
      <c r="AH417" s="295" t="s">
        <v>575</v>
      </c>
      <c r="AI417" s="295" t="s">
        <v>575</v>
      </c>
    </row>
    <row r="418" spans="1:35" s="49" customFormat="1" ht="35.1" customHeight="1" outlineLevel="1" x14ac:dyDescent="0.25">
      <c r="A418" s="90" t="s">
        <v>353</v>
      </c>
      <c r="B418" s="347"/>
      <c r="C418" s="119" t="s">
        <v>862</v>
      </c>
      <c r="D418" s="552">
        <v>0</v>
      </c>
      <c r="E418" s="550">
        <v>0</v>
      </c>
      <c r="F418" s="550">
        <v>0.22433846999999998</v>
      </c>
      <c r="G418" s="552">
        <v>0</v>
      </c>
      <c r="H418" s="552">
        <v>0</v>
      </c>
      <c r="I418" s="552">
        <v>0</v>
      </c>
      <c r="J418" s="552">
        <v>0</v>
      </c>
      <c r="K418" s="552">
        <v>0</v>
      </c>
      <c r="L418" s="552">
        <v>0</v>
      </c>
      <c r="M418" s="552">
        <v>0</v>
      </c>
      <c r="N418" s="552">
        <v>0.22433846999999998</v>
      </c>
      <c r="O418" s="552">
        <v>7.899</v>
      </c>
      <c r="P418" s="552">
        <v>0</v>
      </c>
      <c r="Q418" s="552">
        <v>7.899</v>
      </c>
      <c r="R418" s="552">
        <v>7.899</v>
      </c>
      <c r="S418" s="549" t="s">
        <v>760</v>
      </c>
      <c r="T418" s="550">
        <f t="shared" si="12"/>
        <v>0.22433846999999998</v>
      </c>
      <c r="U418" s="116" t="str">
        <f t="shared" si="13"/>
        <v>&gt;100 %</v>
      </c>
      <c r="V418" s="355"/>
      <c r="W418" s="52"/>
      <c r="X418" s="119" t="s">
        <v>393</v>
      </c>
      <c r="Y418" s="295">
        <v>0</v>
      </c>
      <c r="Z418" s="295">
        <v>0</v>
      </c>
      <c r="AA418" s="302">
        <v>2015</v>
      </c>
      <c r="AB418" s="302">
        <v>2015</v>
      </c>
      <c r="AC418" s="295">
        <v>0</v>
      </c>
      <c r="AD418" s="295">
        <v>0</v>
      </c>
      <c r="AE418" s="295">
        <v>0</v>
      </c>
      <c r="AF418" s="295">
        <v>0</v>
      </c>
      <c r="AG418" s="295">
        <v>1.59</v>
      </c>
      <c r="AH418" s="295" t="s">
        <v>575</v>
      </c>
      <c r="AI418" s="295" t="s">
        <v>575</v>
      </c>
    </row>
    <row r="419" spans="1:35" s="49" customFormat="1" ht="35.1" customHeight="1" outlineLevel="1" x14ac:dyDescent="0.25">
      <c r="A419" s="90" t="s">
        <v>353</v>
      </c>
      <c r="B419" s="347"/>
      <c r="C419" s="119" t="s">
        <v>976</v>
      </c>
      <c r="D419" s="552">
        <v>0</v>
      </c>
      <c r="E419" s="550">
        <v>0</v>
      </c>
      <c r="F419" s="550">
        <v>0</v>
      </c>
      <c r="G419" s="552">
        <v>0</v>
      </c>
      <c r="H419" s="552">
        <v>0</v>
      </c>
      <c r="I419" s="552">
        <v>0</v>
      </c>
      <c r="J419" s="552">
        <v>0</v>
      </c>
      <c r="K419" s="552">
        <v>0</v>
      </c>
      <c r="L419" s="552">
        <v>0</v>
      </c>
      <c r="M419" s="552">
        <v>0</v>
      </c>
      <c r="N419" s="552">
        <v>0</v>
      </c>
      <c r="O419" s="552">
        <v>0.55100000000000005</v>
      </c>
      <c r="P419" s="552">
        <v>0.55100000000000005</v>
      </c>
      <c r="Q419" s="552">
        <v>0</v>
      </c>
      <c r="R419" s="552">
        <v>0</v>
      </c>
      <c r="S419" s="549" t="s">
        <v>760</v>
      </c>
      <c r="T419" s="550">
        <f t="shared" si="12"/>
        <v>0</v>
      </c>
      <c r="U419" s="116" t="str">
        <f t="shared" si="13"/>
        <v>&gt;100 %</v>
      </c>
      <c r="V419" s="355"/>
      <c r="W419" s="52"/>
      <c r="X419" s="119">
        <v>0</v>
      </c>
      <c r="Y419" s="295">
        <v>0</v>
      </c>
      <c r="Z419" s="295">
        <v>0</v>
      </c>
      <c r="AA419" s="302">
        <v>2014</v>
      </c>
      <c r="AB419" s="302">
        <v>2015</v>
      </c>
      <c r="AC419" s="295">
        <v>0</v>
      </c>
      <c r="AD419" s="295">
        <v>0</v>
      </c>
      <c r="AE419" s="295">
        <v>0</v>
      </c>
      <c r="AF419" s="295">
        <v>0</v>
      </c>
      <c r="AG419" s="295">
        <v>0</v>
      </c>
      <c r="AH419" s="295">
        <v>0</v>
      </c>
      <c r="AI419" s="295">
        <v>0</v>
      </c>
    </row>
    <row r="420" spans="1:35" s="49" customFormat="1" ht="35.1" customHeight="1" outlineLevel="1" x14ac:dyDescent="0.25">
      <c r="A420" s="90" t="s">
        <v>353</v>
      </c>
      <c r="B420" s="347"/>
      <c r="C420" s="119" t="s">
        <v>619</v>
      </c>
      <c r="D420" s="552">
        <v>0</v>
      </c>
      <c r="E420" s="550">
        <v>0</v>
      </c>
      <c r="F420" s="550">
        <v>4.3334453000000002</v>
      </c>
      <c r="G420" s="552">
        <v>0</v>
      </c>
      <c r="H420" s="552">
        <v>0</v>
      </c>
      <c r="I420" s="552">
        <v>0</v>
      </c>
      <c r="J420" s="552">
        <v>0</v>
      </c>
      <c r="K420" s="552">
        <v>0</v>
      </c>
      <c r="L420" s="552">
        <v>0</v>
      </c>
      <c r="M420" s="552">
        <v>0</v>
      </c>
      <c r="N420" s="552">
        <v>4.3334453000000002</v>
      </c>
      <c r="O420" s="552">
        <v>10.922000000000001</v>
      </c>
      <c r="P420" s="552">
        <v>0</v>
      </c>
      <c r="Q420" s="552">
        <v>10.922000000000001</v>
      </c>
      <c r="R420" s="552">
        <v>0</v>
      </c>
      <c r="S420" s="549" t="s">
        <v>760</v>
      </c>
      <c r="T420" s="550">
        <f t="shared" si="12"/>
        <v>4.3334453000000002</v>
      </c>
      <c r="U420" s="116" t="str">
        <f t="shared" si="13"/>
        <v>&gt;100 %</v>
      </c>
      <c r="V420" s="355"/>
      <c r="W420" s="52"/>
      <c r="X420" s="119" t="s">
        <v>393</v>
      </c>
      <c r="Y420" s="295">
        <v>0</v>
      </c>
      <c r="Z420" s="295">
        <v>0</v>
      </c>
      <c r="AA420" s="302">
        <v>2015</v>
      </c>
      <c r="AB420" s="302">
        <v>2015</v>
      </c>
      <c r="AC420" s="295">
        <v>0</v>
      </c>
      <c r="AD420" s="295">
        <v>0</v>
      </c>
      <c r="AE420" s="295">
        <v>0</v>
      </c>
      <c r="AF420" s="295">
        <v>0</v>
      </c>
      <c r="AG420" s="295">
        <v>3.7320000000000002</v>
      </c>
      <c r="AH420" s="295" t="s">
        <v>575</v>
      </c>
      <c r="AI420" s="295" t="s">
        <v>575</v>
      </c>
    </row>
    <row r="421" spans="1:35" s="49" customFormat="1" ht="35.1" customHeight="1" outlineLevel="1" x14ac:dyDescent="0.25">
      <c r="A421" s="90" t="s">
        <v>355</v>
      </c>
      <c r="B421" s="347"/>
      <c r="C421" s="119" t="s">
        <v>863</v>
      </c>
      <c r="D421" s="552">
        <v>0</v>
      </c>
      <c r="E421" s="550">
        <v>0</v>
      </c>
      <c r="F421" s="550">
        <v>0</v>
      </c>
      <c r="G421" s="552">
        <v>0</v>
      </c>
      <c r="H421" s="552">
        <v>0</v>
      </c>
      <c r="I421" s="552">
        <v>0</v>
      </c>
      <c r="J421" s="552">
        <v>0</v>
      </c>
      <c r="K421" s="552">
        <v>0</v>
      </c>
      <c r="L421" s="552">
        <v>0</v>
      </c>
      <c r="M421" s="552">
        <v>0</v>
      </c>
      <c r="N421" s="552">
        <v>0</v>
      </c>
      <c r="O421" s="552">
        <v>0.74785517000000001</v>
      </c>
      <c r="P421" s="552">
        <v>0.69160856000000004</v>
      </c>
      <c r="Q421" s="552">
        <v>0</v>
      </c>
      <c r="R421" s="552">
        <v>0</v>
      </c>
      <c r="S421" s="549" t="s">
        <v>760</v>
      </c>
      <c r="T421" s="550">
        <f t="shared" si="12"/>
        <v>0</v>
      </c>
      <c r="U421" s="116" t="str">
        <f t="shared" si="13"/>
        <v>&gt;100 %</v>
      </c>
      <c r="V421" s="355"/>
      <c r="W421" s="52"/>
      <c r="X421" s="119">
        <v>0</v>
      </c>
      <c r="Y421" s="295">
        <v>0</v>
      </c>
      <c r="Z421" s="295">
        <v>0</v>
      </c>
      <c r="AA421" s="302">
        <v>2015</v>
      </c>
      <c r="AB421" s="302">
        <v>2016</v>
      </c>
      <c r="AC421" s="295">
        <v>0</v>
      </c>
      <c r="AD421" s="295">
        <v>0</v>
      </c>
      <c r="AE421" s="295">
        <v>0</v>
      </c>
      <c r="AF421" s="295">
        <v>0.16</v>
      </c>
      <c r="AG421" s="295">
        <v>3.1E-2</v>
      </c>
      <c r="AH421" s="295">
        <v>0</v>
      </c>
      <c r="AI421" s="295">
        <v>0</v>
      </c>
    </row>
    <row r="422" spans="1:35" s="49" customFormat="1" ht="35.1" customHeight="1" outlineLevel="1" x14ac:dyDescent="0.25">
      <c r="A422" s="90" t="s">
        <v>353</v>
      </c>
      <c r="B422" s="347"/>
      <c r="C422" s="119" t="s">
        <v>620</v>
      </c>
      <c r="D422" s="552">
        <v>0</v>
      </c>
      <c r="E422" s="550">
        <v>0</v>
      </c>
      <c r="F422" s="550">
        <v>0</v>
      </c>
      <c r="G422" s="552">
        <v>0</v>
      </c>
      <c r="H422" s="552">
        <v>0</v>
      </c>
      <c r="I422" s="552">
        <v>0</v>
      </c>
      <c r="J422" s="552">
        <v>0</v>
      </c>
      <c r="K422" s="552">
        <v>0</v>
      </c>
      <c r="L422" s="552">
        <v>0</v>
      </c>
      <c r="M422" s="552">
        <v>0</v>
      </c>
      <c r="N422" s="552">
        <v>0</v>
      </c>
      <c r="O422" s="552">
        <v>0.35599999999999998</v>
      </c>
      <c r="P422" s="552">
        <v>0</v>
      </c>
      <c r="Q422" s="552">
        <v>0.35599999999999998</v>
      </c>
      <c r="R422" s="552">
        <v>0</v>
      </c>
      <c r="S422" s="549" t="s">
        <v>760</v>
      </c>
      <c r="T422" s="550">
        <f t="shared" si="12"/>
        <v>0</v>
      </c>
      <c r="U422" s="116" t="str">
        <f t="shared" si="13"/>
        <v>&gt;100 %</v>
      </c>
      <c r="V422" s="355"/>
      <c r="W422" s="52"/>
      <c r="X422" s="119">
        <v>0</v>
      </c>
      <c r="Y422" s="295">
        <v>0</v>
      </c>
      <c r="Z422" s="295">
        <v>0</v>
      </c>
      <c r="AA422" s="302">
        <v>2015</v>
      </c>
      <c r="AB422" s="302">
        <v>2015</v>
      </c>
      <c r="AC422" s="295">
        <v>0</v>
      </c>
      <c r="AD422" s="295">
        <v>0</v>
      </c>
      <c r="AE422" s="295">
        <v>0</v>
      </c>
      <c r="AF422" s="295">
        <v>2.5000000000000001E-2</v>
      </c>
      <c r="AG422" s="295">
        <v>0</v>
      </c>
      <c r="AH422" s="295" t="s">
        <v>575</v>
      </c>
      <c r="AI422" s="295" t="s">
        <v>575</v>
      </c>
    </row>
    <row r="423" spans="1:35" s="49" customFormat="1" ht="35.1" customHeight="1" outlineLevel="1" x14ac:dyDescent="0.25">
      <c r="A423" s="90" t="s">
        <v>353</v>
      </c>
      <c r="B423" s="347"/>
      <c r="C423" s="119" t="s">
        <v>621</v>
      </c>
      <c r="D423" s="552">
        <v>0</v>
      </c>
      <c r="E423" s="550">
        <v>0</v>
      </c>
      <c r="F423" s="550">
        <v>0</v>
      </c>
      <c r="G423" s="552">
        <v>0</v>
      </c>
      <c r="H423" s="552">
        <v>0</v>
      </c>
      <c r="I423" s="552">
        <v>0</v>
      </c>
      <c r="J423" s="552">
        <v>0</v>
      </c>
      <c r="K423" s="552">
        <v>0</v>
      </c>
      <c r="L423" s="552">
        <v>0</v>
      </c>
      <c r="M423" s="552">
        <v>0</v>
      </c>
      <c r="N423" s="552">
        <v>0</v>
      </c>
      <c r="O423" s="552">
        <v>6.8000000000000005E-2</v>
      </c>
      <c r="P423" s="552">
        <v>0</v>
      </c>
      <c r="Q423" s="552">
        <v>6.8000000000000005E-2</v>
      </c>
      <c r="R423" s="552">
        <v>0</v>
      </c>
      <c r="S423" s="549" t="s">
        <v>760</v>
      </c>
      <c r="T423" s="550">
        <f t="shared" si="12"/>
        <v>0</v>
      </c>
      <c r="U423" s="116" t="str">
        <f t="shared" si="13"/>
        <v>&gt;100 %</v>
      </c>
      <c r="V423" s="355"/>
      <c r="W423" s="52"/>
      <c r="X423" s="119">
        <v>0</v>
      </c>
      <c r="Y423" s="295">
        <v>0</v>
      </c>
      <c r="Z423" s="295">
        <v>0</v>
      </c>
      <c r="AA423" s="302">
        <v>2015</v>
      </c>
      <c r="AB423" s="302">
        <v>2015</v>
      </c>
      <c r="AC423" s="295">
        <v>0</v>
      </c>
      <c r="AD423" s="295">
        <v>0</v>
      </c>
      <c r="AE423" s="295">
        <v>0</v>
      </c>
      <c r="AF423" s="295">
        <v>0</v>
      </c>
      <c r="AG423" s="295">
        <v>0</v>
      </c>
      <c r="AH423" s="295" t="s">
        <v>575</v>
      </c>
      <c r="AI423" s="295" t="s">
        <v>575</v>
      </c>
    </row>
    <row r="424" spans="1:35" s="49" customFormat="1" ht="35.1" customHeight="1" outlineLevel="1" x14ac:dyDescent="0.25">
      <c r="A424" s="90" t="s">
        <v>353</v>
      </c>
      <c r="B424" s="347"/>
      <c r="C424" s="119" t="s">
        <v>864</v>
      </c>
      <c r="D424" s="552">
        <v>0</v>
      </c>
      <c r="E424" s="550">
        <v>0</v>
      </c>
      <c r="F424" s="550">
        <v>0.26910000000000001</v>
      </c>
      <c r="G424" s="552">
        <v>0</v>
      </c>
      <c r="H424" s="552">
        <v>0</v>
      </c>
      <c r="I424" s="552">
        <v>0</v>
      </c>
      <c r="J424" s="552">
        <v>0</v>
      </c>
      <c r="K424" s="552">
        <v>0</v>
      </c>
      <c r="L424" s="552">
        <v>0.26910000000000001</v>
      </c>
      <c r="M424" s="552">
        <v>0</v>
      </c>
      <c r="N424" s="552">
        <v>0</v>
      </c>
      <c r="O424" s="552">
        <v>4.4809999999999999</v>
      </c>
      <c r="P424" s="552">
        <v>0</v>
      </c>
      <c r="Q424" s="552">
        <v>4.7720000000000002</v>
      </c>
      <c r="R424" s="552">
        <v>4.7720000000000002</v>
      </c>
      <c r="S424" s="549" t="s">
        <v>760</v>
      </c>
      <c r="T424" s="550">
        <f t="shared" si="12"/>
        <v>0.26910000000000001</v>
      </c>
      <c r="U424" s="116" t="str">
        <f t="shared" si="13"/>
        <v>&gt;100 %</v>
      </c>
      <c r="V424" s="355"/>
      <c r="W424" s="52"/>
      <c r="X424" s="119" t="s">
        <v>393</v>
      </c>
      <c r="Y424" s="295">
        <v>0</v>
      </c>
      <c r="Z424" s="295">
        <v>0</v>
      </c>
      <c r="AA424" s="302">
        <v>2014</v>
      </c>
      <c r="AB424" s="302">
        <v>2015</v>
      </c>
      <c r="AC424" s="295">
        <v>0</v>
      </c>
      <c r="AD424" s="295">
        <v>0</v>
      </c>
      <c r="AE424" s="295">
        <v>0</v>
      </c>
      <c r="AF424" s="295">
        <v>0.5</v>
      </c>
      <c r="AG424" s="295">
        <v>0.78700000000000003</v>
      </c>
      <c r="AH424" s="295" t="s">
        <v>575</v>
      </c>
      <c r="AI424" s="295" t="s">
        <v>575</v>
      </c>
    </row>
    <row r="425" spans="1:35" s="49" customFormat="1" ht="35.1" customHeight="1" outlineLevel="1" x14ac:dyDescent="0.25">
      <c r="A425" s="90" t="s">
        <v>353</v>
      </c>
      <c r="B425" s="347"/>
      <c r="C425" s="119" t="s">
        <v>977</v>
      </c>
      <c r="D425" s="552">
        <v>0</v>
      </c>
      <c r="E425" s="550">
        <v>0</v>
      </c>
      <c r="F425" s="550">
        <v>0</v>
      </c>
      <c r="G425" s="552">
        <v>0</v>
      </c>
      <c r="H425" s="552">
        <v>0</v>
      </c>
      <c r="I425" s="552">
        <v>0</v>
      </c>
      <c r="J425" s="552">
        <v>0</v>
      </c>
      <c r="K425" s="552">
        <v>0</v>
      </c>
      <c r="L425" s="552">
        <v>0</v>
      </c>
      <c r="M425" s="552">
        <v>0</v>
      </c>
      <c r="N425" s="552">
        <v>0</v>
      </c>
      <c r="O425" s="552">
        <v>9.7000000000000003E-2</v>
      </c>
      <c r="P425" s="552">
        <v>9.7000000000000003E-2</v>
      </c>
      <c r="Q425" s="552">
        <v>0</v>
      </c>
      <c r="R425" s="552">
        <v>0</v>
      </c>
      <c r="S425" s="549" t="s">
        <v>760</v>
      </c>
      <c r="T425" s="550">
        <f t="shared" si="12"/>
        <v>0</v>
      </c>
      <c r="U425" s="116" t="str">
        <f t="shared" si="13"/>
        <v>&gt;100 %</v>
      </c>
      <c r="V425" s="355"/>
      <c r="W425" s="52"/>
      <c r="X425" s="119">
        <v>0</v>
      </c>
      <c r="Y425" s="295">
        <v>0</v>
      </c>
      <c r="Z425" s="295">
        <v>0</v>
      </c>
      <c r="AA425" s="302">
        <v>2014</v>
      </c>
      <c r="AB425" s="302">
        <v>2015</v>
      </c>
      <c r="AC425" s="295">
        <v>0</v>
      </c>
      <c r="AD425" s="295">
        <v>0</v>
      </c>
      <c r="AE425" s="295">
        <v>0</v>
      </c>
      <c r="AF425" s="295">
        <v>0</v>
      </c>
      <c r="AG425" s="295">
        <v>0</v>
      </c>
      <c r="AH425" s="295">
        <v>0</v>
      </c>
      <c r="AI425" s="295">
        <v>0</v>
      </c>
    </row>
    <row r="426" spans="1:35" s="49" customFormat="1" ht="35.1" customHeight="1" outlineLevel="1" x14ac:dyDescent="0.25">
      <c r="A426" s="90" t="s">
        <v>353</v>
      </c>
      <c r="B426" s="347"/>
      <c r="C426" s="119" t="s">
        <v>978</v>
      </c>
      <c r="D426" s="552">
        <v>0</v>
      </c>
      <c r="E426" s="550">
        <v>0</v>
      </c>
      <c r="F426" s="550">
        <v>0</v>
      </c>
      <c r="G426" s="552">
        <v>0</v>
      </c>
      <c r="H426" s="552">
        <v>0</v>
      </c>
      <c r="I426" s="552">
        <v>0</v>
      </c>
      <c r="J426" s="552">
        <v>0</v>
      </c>
      <c r="K426" s="552">
        <v>0</v>
      </c>
      <c r="L426" s="552">
        <v>0</v>
      </c>
      <c r="M426" s="552">
        <v>0</v>
      </c>
      <c r="N426" s="552">
        <v>0</v>
      </c>
      <c r="O426" s="552">
        <v>0.55300000000000005</v>
      </c>
      <c r="P426" s="552">
        <v>0.55300000000000005</v>
      </c>
      <c r="Q426" s="552">
        <v>0.55300000000000005</v>
      </c>
      <c r="R426" s="552">
        <v>0.55300000000000005</v>
      </c>
      <c r="S426" s="549" t="s">
        <v>760</v>
      </c>
      <c r="T426" s="550">
        <f t="shared" si="12"/>
        <v>0</v>
      </c>
      <c r="U426" s="116" t="str">
        <f t="shared" si="13"/>
        <v>&gt;100 %</v>
      </c>
      <c r="V426" s="355"/>
      <c r="W426" s="52"/>
      <c r="X426" s="119">
        <v>0</v>
      </c>
      <c r="Y426" s="295">
        <v>0</v>
      </c>
      <c r="Z426" s="295">
        <v>0</v>
      </c>
      <c r="AA426" s="302">
        <v>2015</v>
      </c>
      <c r="AB426" s="302">
        <v>2015</v>
      </c>
      <c r="AC426" s="295">
        <v>0</v>
      </c>
      <c r="AD426" s="295">
        <v>0</v>
      </c>
      <c r="AE426" s="295">
        <v>0</v>
      </c>
      <c r="AF426" s="295">
        <v>0.25</v>
      </c>
      <c r="AG426" s="295">
        <v>0</v>
      </c>
      <c r="AH426" s="295" t="s">
        <v>575</v>
      </c>
      <c r="AI426" s="295" t="s">
        <v>575</v>
      </c>
    </row>
    <row r="427" spans="1:35" s="49" customFormat="1" ht="35.1" customHeight="1" outlineLevel="1" x14ac:dyDescent="0.25">
      <c r="A427" s="90" t="s">
        <v>353</v>
      </c>
      <c r="B427" s="347"/>
      <c r="C427" s="119" t="s">
        <v>979</v>
      </c>
      <c r="D427" s="552">
        <v>0</v>
      </c>
      <c r="E427" s="550">
        <v>0</v>
      </c>
      <c r="F427" s="550">
        <v>0</v>
      </c>
      <c r="G427" s="552">
        <v>0</v>
      </c>
      <c r="H427" s="552">
        <v>0</v>
      </c>
      <c r="I427" s="552">
        <v>0</v>
      </c>
      <c r="J427" s="552">
        <v>0</v>
      </c>
      <c r="K427" s="552">
        <v>0</v>
      </c>
      <c r="L427" s="552">
        <v>0</v>
      </c>
      <c r="M427" s="552">
        <v>0</v>
      </c>
      <c r="N427" s="552">
        <v>0</v>
      </c>
      <c r="O427" s="552">
        <v>0.29299999999999998</v>
      </c>
      <c r="P427" s="552">
        <v>0.29299999999999998</v>
      </c>
      <c r="Q427" s="552">
        <v>0.29299999999999998</v>
      </c>
      <c r="R427" s="552">
        <v>0.29299999999999998</v>
      </c>
      <c r="S427" s="549" t="s">
        <v>760</v>
      </c>
      <c r="T427" s="550">
        <f t="shared" si="12"/>
        <v>0</v>
      </c>
      <c r="U427" s="116" t="str">
        <f t="shared" si="13"/>
        <v>&gt;100 %</v>
      </c>
      <c r="V427" s="355"/>
      <c r="W427" s="52"/>
      <c r="X427" s="119">
        <v>0</v>
      </c>
      <c r="Y427" s="295">
        <v>0</v>
      </c>
      <c r="Z427" s="295">
        <v>0</v>
      </c>
      <c r="AA427" s="302">
        <v>2015</v>
      </c>
      <c r="AB427" s="302">
        <v>2015</v>
      </c>
      <c r="AC427" s="295">
        <v>0</v>
      </c>
      <c r="AD427" s="295">
        <v>0</v>
      </c>
      <c r="AE427" s="295">
        <v>0</v>
      </c>
      <c r="AF427" s="295">
        <v>0</v>
      </c>
      <c r="AG427" s="295">
        <v>0</v>
      </c>
      <c r="AH427" s="295" t="s">
        <v>575</v>
      </c>
      <c r="AI427" s="295" t="s">
        <v>575</v>
      </c>
    </row>
    <row r="428" spans="1:35" s="49" customFormat="1" ht="35.1" customHeight="1" outlineLevel="1" x14ac:dyDescent="0.25">
      <c r="A428" s="90" t="s">
        <v>355</v>
      </c>
      <c r="B428" s="347"/>
      <c r="C428" s="119" t="s">
        <v>655</v>
      </c>
      <c r="D428" s="552">
        <v>65.09170760479077</v>
      </c>
      <c r="E428" s="550">
        <v>17.768545573290641</v>
      </c>
      <c r="F428" s="550">
        <v>32.447024266613738</v>
      </c>
      <c r="G428" s="552">
        <v>5.1120719599999997</v>
      </c>
      <c r="H428" s="552">
        <v>6.60796034199692</v>
      </c>
      <c r="I428" s="552">
        <v>0</v>
      </c>
      <c r="J428" s="552">
        <v>10.28222771077292</v>
      </c>
      <c r="K428" s="552">
        <v>11.123151999999997</v>
      </c>
      <c r="L428" s="552">
        <v>15.507875752311492</v>
      </c>
      <c r="M428" s="552">
        <v>1.5333216132906418</v>
      </c>
      <c r="N428" s="552">
        <v>4.8960461532399996E-2</v>
      </c>
      <c r="O428" s="552">
        <v>36.021472230000001</v>
      </c>
      <c r="P428" s="552">
        <v>11.92560052</v>
      </c>
      <c r="Q428" s="552">
        <v>40.353736599999998</v>
      </c>
      <c r="R428" s="552">
        <v>40.353736599999998</v>
      </c>
      <c r="S428" s="549">
        <v>32.644683338177032</v>
      </c>
      <c r="T428" s="550">
        <f t="shared" si="12"/>
        <v>14.678478693323097</v>
      </c>
      <c r="U428" s="116">
        <f t="shared" si="13"/>
        <v>1.8260934263177693</v>
      </c>
      <c r="V428" s="355"/>
      <c r="W428" s="52"/>
      <c r="X428" s="119" t="s">
        <v>795</v>
      </c>
      <c r="Y428" s="295">
        <v>8.6999999999999993</v>
      </c>
      <c r="Z428" s="295">
        <v>7.7709999999999999</v>
      </c>
      <c r="AA428" s="302">
        <v>2015</v>
      </c>
      <c r="AB428" s="302">
        <v>2016</v>
      </c>
      <c r="AC428" s="295">
        <v>70.203821604790761</v>
      </c>
      <c r="AD428" s="295">
        <v>5.0999999999999996</v>
      </c>
      <c r="AE428" s="295">
        <v>4.2</v>
      </c>
      <c r="AF428" s="295">
        <v>1.26</v>
      </c>
      <c r="AG428" s="295">
        <v>5.7969999999999997</v>
      </c>
      <c r="AH428" s="295" t="s">
        <v>867</v>
      </c>
      <c r="AI428" s="295" t="s">
        <v>867</v>
      </c>
    </row>
    <row r="429" spans="1:35" s="49" customFormat="1" ht="35.1" customHeight="1" outlineLevel="1" x14ac:dyDescent="0.25">
      <c r="A429" s="90" t="s">
        <v>357</v>
      </c>
      <c r="B429" s="347"/>
      <c r="C429" s="119" t="s">
        <v>675</v>
      </c>
      <c r="D429" s="552">
        <v>0</v>
      </c>
      <c r="E429" s="550">
        <v>0</v>
      </c>
      <c r="F429" s="550">
        <v>9.8219999999999992</v>
      </c>
      <c r="G429" s="552">
        <v>0</v>
      </c>
      <c r="H429" s="552">
        <v>1.198</v>
      </c>
      <c r="I429" s="552">
        <v>0</v>
      </c>
      <c r="J429" s="552">
        <v>0.624</v>
      </c>
      <c r="K429" s="552">
        <v>0</v>
      </c>
      <c r="L429" s="552">
        <v>0</v>
      </c>
      <c r="M429" s="552">
        <v>0</v>
      </c>
      <c r="N429" s="552">
        <v>8</v>
      </c>
      <c r="O429" s="552">
        <v>7.91</v>
      </c>
      <c r="P429" s="552">
        <v>0</v>
      </c>
      <c r="Q429" s="552">
        <v>7.9093</v>
      </c>
      <c r="R429" s="552">
        <v>0</v>
      </c>
      <c r="S429" s="549" t="s">
        <v>760</v>
      </c>
      <c r="T429" s="550">
        <f t="shared" si="12"/>
        <v>9.8219999999999992</v>
      </c>
      <c r="U429" s="116" t="str">
        <f t="shared" si="13"/>
        <v>&gt;100 %</v>
      </c>
      <c r="V429" s="355"/>
      <c r="W429" s="52"/>
      <c r="X429" s="119" t="s">
        <v>393</v>
      </c>
      <c r="Y429" s="295">
        <v>0</v>
      </c>
      <c r="Z429" s="295">
        <v>0</v>
      </c>
      <c r="AA429" s="302">
        <v>2015</v>
      </c>
      <c r="AB429" s="302">
        <v>2015</v>
      </c>
      <c r="AC429" s="295">
        <v>0</v>
      </c>
      <c r="AD429" s="295">
        <v>0</v>
      </c>
      <c r="AE429" s="295">
        <v>0</v>
      </c>
      <c r="AF429" s="295">
        <v>0</v>
      </c>
      <c r="AG429" s="295">
        <v>0</v>
      </c>
      <c r="AH429" s="295" t="s">
        <v>393</v>
      </c>
      <c r="AI429" s="295" t="s">
        <v>393</v>
      </c>
    </row>
  </sheetData>
  <autoFilter ref="A15:AI429"/>
  <mergeCells count="40">
    <mergeCell ref="Y1:AI8"/>
    <mergeCell ref="D11:D14"/>
    <mergeCell ref="X11:X13"/>
    <mergeCell ref="I13:I14"/>
    <mergeCell ref="J13:J14"/>
    <mergeCell ref="E12:F12"/>
    <mergeCell ref="G12:H12"/>
    <mergeCell ref="I12:J12"/>
    <mergeCell ref="E11:N11"/>
    <mergeCell ref="S11:S14"/>
    <mergeCell ref="E13:E14"/>
    <mergeCell ref="F13:F14"/>
    <mergeCell ref="K12:L12"/>
    <mergeCell ref="M12:N12"/>
    <mergeCell ref="G13:G14"/>
    <mergeCell ref="H13:H14"/>
    <mergeCell ref="AH11:AI13"/>
    <mergeCell ref="AD13:AE13"/>
    <mergeCell ref="AF13:AG13"/>
    <mergeCell ref="Y11:Z12"/>
    <mergeCell ref="AA11:AA13"/>
    <mergeCell ref="AB11:AB13"/>
    <mergeCell ref="AC11:AC13"/>
    <mergeCell ref="AD11:AG12"/>
    <mergeCell ref="B3:Q3"/>
    <mergeCell ref="T7:X7"/>
    <mergeCell ref="K13:K14"/>
    <mergeCell ref="L13:L14"/>
    <mergeCell ref="M13:M14"/>
    <mergeCell ref="N13:N14"/>
    <mergeCell ref="Q11:R11"/>
    <mergeCell ref="Q12:Q14"/>
    <mergeCell ref="R12:R14"/>
    <mergeCell ref="T12:U12"/>
    <mergeCell ref="V12:W12"/>
    <mergeCell ref="O11:P11"/>
    <mergeCell ref="O12:O14"/>
    <mergeCell ref="P12:P14"/>
    <mergeCell ref="B11:B14"/>
    <mergeCell ref="C11:C14"/>
  </mergeCells>
  <conditionalFormatting sqref="A430:X1048576 AJ430:XFD1048576 T12:X14 C12:N14 C11:E11 B7:D8 S10:X11 O11 O12:R12 Q11 E7:T7 B3 AJ1:XFD24 B1:X2 B9:X9 B4:X6 B10:R10 Y1 Y13:Z13 AC14:AI14 A15:AI15 AD12:AG13 Y9:AI10 A16:R429 V25:XFD429 D8:X8 V16:AI24">
    <cfRule type="cellIs" dxfId="23" priority="1295" operator="equal">
      <formula>0</formula>
    </cfRule>
  </conditionalFormatting>
  <conditionalFormatting sqref="Y430:AI1048576">
    <cfRule type="cellIs" dxfId="22" priority="851" operator="equal">
      <formula>0</formula>
    </cfRule>
  </conditionalFormatting>
  <conditionalFormatting sqref="T16:U16">
    <cfRule type="cellIs" dxfId="21" priority="2" operator="equal">
      <formula>0</formula>
    </cfRule>
  </conditionalFormatting>
  <conditionalFormatting sqref="T17:U429">
    <cfRule type="cellIs" dxfId="20" priority="1" operator="equal">
      <formula>0</formula>
    </cfRule>
  </conditionalFormatting>
  <printOptions horizontalCentered="1"/>
  <pageMargins left="0.15748031496062992" right="0.19685039370078741" top="0.31496062992125984" bottom="0.35433070866141736" header="0.31496062992125984" footer="0.31496062992125984"/>
  <pageSetup paperSize="8" scale="53" fitToHeight="1000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L454"/>
  <sheetViews>
    <sheetView view="pageBreakPreview" zoomScale="60" zoomScaleNormal="60" workbookViewId="0">
      <pane xSplit="3" ySplit="24" topLeftCell="L25" activePane="bottomRight" state="frozen"/>
      <selection pane="topRight" activeCell="D1" sqref="D1"/>
      <selection pane="bottomLeft" activeCell="A25" sqref="A25"/>
      <selection pane="bottomRight" activeCell="AJ14" sqref="AJ14"/>
    </sheetView>
  </sheetViews>
  <sheetFormatPr defaultColWidth="9" defaultRowHeight="15.75" outlineLevelRow="1" x14ac:dyDescent="0.25"/>
  <cols>
    <col min="1" max="1" width="6.625" style="57" hidden="1" customWidth="1"/>
    <col min="2" max="2" width="6.5" style="82" customWidth="1"/>
    <col min="3" max="3" width="57.125" style="125" customWidth="1"/>
    <col min="4" max="4" width="12.625" style="82" bestFit="1" customWidth="1"/>
    <col min="5" max="6" width="12.625" style="49" bestFit="1" customWidth="1"/>
    <col min="7" max="7" width="15.375" style="49" bestFit="1" customWidth="1"/>
    <col min="8" max="11" width="12.625" style="82" bestFit="1" customWidth="1"/>
    <col min="12" max="12" width="15.375" style="82" bestFit="1" customWidth="1"/>
    <col min="13" max="16" width="12.625" style="82" bestFit="1" customWidth="1"/>
    <col min="17" max="17" width="15.375" style="82" bestFit="1" customWidth="1"/>
    <col min="18" max="21" width="12.625" style="82" bestFit="1" customWidth="1"/>
    <col min="22" max="22" width="15.375" style="82" bestFit="1" customWidth="1"/>
    <col min="23" max="23" width="12.625" style="82" bestFit="1" customWidth="1"/>
    <col min="24" max="36" width="9.125" style="82" customWidth="1"/>
    <col min="37" max="37" width="13.625" style="82" customWidth="1"/>
    <col min="38" max="38" width="17.25" style="158" customWidth="1"/>
    <col min="39" max="39" width="17.375" style="82" customWidth="1"/>
    <col min="40" max="40" width="9" style="82"/>
    <col min="41" max="41" width="20.75" style="82" customWidth="1"/>
    <col min="42" max="42" width="18.125" style="82" customWidth="1"/>
    <col min="43" max="16384" width="9" style="82"/>
  </cols>
  <sheetData>
    <row r="1" spans="1:38" s="49" customFormat="1" ht="27" customHeight="1" x14ac:dyDescent="0.25">
      <c r="A1" s="57"/>
      <c r="C1" s="370"/>
      <c r="AJ1" s="55" t="s">
        <v>184</v>
      </c>
      <c r="AL1" s="121"/>
    </row>
    <row r="2" spans="1:38" s="49" customFormat="1" ht="26.25" x14ac:dyDescent="0.4">
      <c r="A2" s="57"/>
      <c r="C2" s="345"/>
      <c r="AJ2" s="55" t="s">
        <v>1</v>
      </c>
      <c r="AL2" s="121"/>
    </row>
    <row r="3" spans="1:38" s="49" customFormat="1" ht="17.25" customHeight="1" x14ac:dyDescent="0.3">
      <c r="A3" s="57"/>
      <c r="C3" s="344"/>
      <c r="AJ3" s="55" t="s">
        <v>2</v>
      </c>
      <c r="AL3" s="121"/>
    </row>
    <row r="4" spans="1:38" s="121" customFormat="1" ht="17.25" customHeight="1" x14ac:dyDescent="0.25">
      <c r="A4" s="128"/>
      <c r="C4" s="129"/>
    </row>
    <row r="5" spans="1:38" s="121" customFormat="1" ht="17.25" customHeight="1" x14ac:dyDescent="0.25">
      <c r="A5" s="128"/>
      <c r="C5" s="129"/>
    </row>
    <row r="6" spans="1:38" s="49" customFormat="1" ht="17.25" customHeight="1" x14ac:dyDescent="0.25">
      <c r="A6" s="57"/>
      <c r="B6" s="624" t="s">
        <v>1021</v>
      </c>
      <c r="C6" s="624"/>
      <c r="D6" s="624"/>
      <c r="E6" s="624"/>
      <c r="F6" s="624"/>
      <c r="G6" s="624"/>
      <c r="H6" s="624"/>
      <c r="I6" s="624"/>
      <c r="J6" s="624"/>
      <c r="K6" s="624"/>
      <c r="L6" s="624"/>
      <c r="M6" s="624"/>
      <c r="N6" s="624"/>
      <c r="O6" s="624"/>
      <c r="P6" s="624"/>
      <c r="Q6" s="624"/>
      <c r="R6" s="624"/>
      <c r="S6" s="624"/>
      <c r="T6" s="624"/>
      <c r="U6" s="624"/>
      <c r="V6" s="624"/>
      <c r="W6" s="624"/>
      <c r="X6" s="624"/>
      <c r="Y6" s="624"/>
      <c r="Z6" s="624"/>
      <c r="AA6" s="624"/>
      <c r="AB6" s="624"/>
      <c r="AC6" s="624"/>
      <c r="AD6" s="624"/>
      <c r="AE6" s="624"/>
      <c r="AF6" s="624"/>
      <c r="AG6" s="624"/>
      <c r="AH6" s="624"/>
      <c r="AI6" s="624"/>
      <c r="AJ6" s="624"/>
      <c r="AL6" s="121"/>
    </row>
    <row r="7" spans="1:38" s="305" customFormat="1" ht="30.75" customHeight="1" x14ac:dyDescent="0.3">
      <c r="A7" s="303"/>
      <c r="B7" s="294"/>
      <c r="C7" s="303"/>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304"/>
    </row>
    <row r="8" spans="1:38" s="49" customFormat="1" ht="17.25" customHeight="1" x14ac:dyDescent="0.3">
      <c r="A8" s="57"/>
      <c r="C8" s="123"/>
      <c r="D8" s="369"/>
      <c r="I8" s="369"/>
      <c r="J8" s="369"/>
      <c r="K8" s="369"/>
      <c r="L8" s="369"/>
      <c r="M8" s="369"/>
      <c r="N8" s="369"/>
      <c r="O8" s="369"/>
      <c r="P8" s="369"/>
      <c r="Q8" s="369"/>
      <c r="R8" s="369"/>
      <c r="S8" s="369"/>
      <c r="AJ8" s="103" t="s">
        <v>5</v>
      </c>
      <c r="AL8" s="121"/>
    </row>
    <row r="9" spans="1:38" s="49" customFormat="1" ht="17.25" customHeight="1" x14ac:dyDescent="0.25">
      <c r="A9" s="57"/>
      <c r="C9" s="123"/>
      <c r="AJ9" s="55" t="s">
        <v>462</v>
      </c>
      <c r="AL9" s="121"/>
    </row>
    <row r="10" spans="1:38" s="49" customFormat="1" ht="17.25" customHeight="1" x14ac:dyDescent="0.25">
      <c r="A10" s="57"/>
      <c r="C10" s="123"/>
      <c r="AJ10" s="55" t="s">
        <v>794</v>
      </c>
      <c r="AL10" s="121"/>
    </row>
    <row r="11" spans="1:38" s="49" customFormat="1" ht="17.25" customHeight="1" x14ac:dyDescent="0.25">
      <c r="A11" s="57"/>
      <c r="C11" s="123"/>
      <c r="AJ11" s="37"/>
      <c r="AL11" s="121"/>
    </row>
    <row r="12" spans="1:38" s="49" customFormat="1" ht="17.25" customHeight="1" x14ac:dyDescent="0.25">
      <c r="A12" s="57"/>
      <c r="C12" s="123"/>
      <c r="AJ12" s="55" t="s">
        <v>456</v>
      </c>
      <c r="AL12" s="121"/>
    </row>
    <row r="13" spans="1:38" s="49" customFormat="1" ht="17.25" customHeight="1" x14ac:dyDescent="0.25">
      <c r="A13" s="57"/>
      <c r="C13" s="123"/>
      <c r="S13" s="43"/>
      <c r="T13" s="43"/>
      <c r="U13" s="43"/>
      <c r="V13" s="43"/>
      <c r="W13" s="43"/>
      <c r="X13" s="43"/>
      <c r="Y13" s="43"/>
      <c r="Z13" s="43"/>
      <c r="AA13" s="43"/>
      <c r="AJ13" s="55" t="s">
        <v>382</v>
      </c>
      <c r="AL13" s="121"/>
    </row>
    <row r="14" spans="1:38" s="49" customFormat="1" ht="17.25" customHeight="1" x14ac:dyDescent="0.25">
      <c r="A14" s="57"/>
      <c r="C14" s="123"/>
      <c r="S14" s="43"/>
      <c r="T14" s="43"/>
      <c r="U14" s="43"/>
      <c r="V14" s="43"/>
      <c r="W14" s="43"/>
      <c r="X14" s="43"/>
      <c r="Y14" s="43"/>
      <c r="Z14" s="43"/>
      <c r="AA14" s="43"/>
      <c r="AJ14" s="55"/>
      <c r="AL14" s="121"/>
    </row>
    <row r="15" spans="1:38" s="49" customFormat="1" ht="17.25" customHeight="1" x14ac:dyDescent="0.25">
      <c r="A15" s="57"/>
      <c r="B15" s="622" t="s">
        <v>102</v>
      </c>
      <c r="C15" s="625" t="s">
        <v>185</v>
      </c>
      <c r="D15" s="622" t="s">
        <v>186</v>
      </c>
      <c r="E15" s="622"/>
      <c r="F15" s="622"/>
      <c r="G15" s="622"/>
      <c r="H15" s="622"/>
      <c r="I15" s="622" t="s">
        <v>187</v>
      </c>
      <c r="J15" s="622"/>
      <c r="K15" s="622"/>
      <c r="L15" s="622"/>
      <c r="M15" s="622"/>
      <c r="N15" s="622" t="s">
        <v>188</v>
      </c>
      <c r="O15" s="622"/>
      <c r="P15" s="622"/>
      <c r="Q15" s="622"/>
      <c r="R15" s="622"/>
      <c r="S15" s="622" t="s">
        <v>372</v>
      </c>
      <c r="T15" s="622"/>
      <c r="U15" s="622"/>
      <c r="V15" s="622"/>
      <c r="W15" s="622"/>
      <c r="X15" s="623" t="s">
        <v>346</v>
      </c>
      <c r="Y15" s="623"/>
      <c r="Z15" s="623"/>
      <c r="AA15" s="623"/>
      <c r="AB15" s="623" t="s">
        <v>189</v>
      </c>
      <c r="AC15" s="623"/>
      <c r="AD15" s="623"/>
      <c r="AE15" s="623"/>
      <c r="AF15" s="623" t="s">
        <v>190</v>
      </c>
      <c r="AG15" s="623"/>
      <c r="AH15" s="623"/>
      <c r="AI15" s="623"/>
      <c r="AJ15" s="623"/>
      <c r="AK15" s="622" t="s">
        <v>191</v>
      </c>
      <c r="AL15" s="121"/>
    </row>
    <row r="16" spans="1:38" s="49" customFormat="1" ht="17.25" customHeight="1" x14ac:dyDescent="0.25">
      <c r="A16" s="57"/>
      <c r="B16" s="622"/>
      <c r="C16" s="625"/>
      <c r="D16" s="622"/>
      <c r="E16" s="622"/>
      <c r="F16" s="622"/>
      <c r="G16" s="622"/>
      <c r="H16" s="622"/>
      <c r="I16" s="622"/>
      <c r="J16" s="622"/>
      <c r="K16" s="622"/>
      <c r="L16" s="622"/>
      <c r="M16" s="622"/>
      <c r="N16" s="622"/>
      <c r="O16" s="622"/>
      <c r="P16" s="622"/>
      <c r="Q16" s="622"/>
      <c r="R16" s="622"/>
      <c r="S16" s="622"/>
      <c r="T16" s="622"/>
      <c r="U16" s="622"/>
      <c r="V16" s="622"/>
      <c r="W16" s="622"/>
      <c r="X16" s="623"/>
      <c r="Y16" s="623"/>
      <c r="Z16" s="623"/>
      <c r="AA16" s="623"/>
      <c r="AB16" s="623"/>
      <c r="AC16" s="623"/>
      <c r="AD16" s="623"/>
      <c r="AE16" s="623"/>
      <c r="AF16" s="623"/>
      <c r="AG16" s="623"/>
      <c r="AH16" s="623"/>
      <c r="AI16" s="623"/>
      <c r="AJ16" s="623"/>
      <c r="AK16" s="622"/>
      <c r="AL16" s="121"/>
    </row>
    <row r="17" spans="1:38" s="49" customFormat="1" ht="54.75" customHeight="1" x14ac:dyDescent="0.25">
      <c r="A17" s="57"/>
      <c r="B17" s="336"/>
      <c r="C17" s="338" t="s">
        <v>114</v>
      </c>
      <c r="D17" s="51" t="s">
        <v>192</v>
      </c>
      <c r="E17" s="51" t="s">
        <v>193</v>
      </c>
      <c r="F17" s="51" t="s">
        <v>194</v>
      </c>
      <c r="G17" s="225" t="s">
        <v>195</v>
      </c>
      <c r="H17" s="51" t="s">
        <v>196</v>
      </c>
      <c r="I17" s="51" t="s">
        <v>192</v>
      </c>
      <c r="J17" s="51" t="s">
        <v>193</v>
      </c>
      <c r="K17" s="51" t="s">
        <v>194</v>
      </c>
      <c r="L17" s="225" t="s">
        <v>195</v>
      </c>
      <c r="M17" s="51" t="s">
        <v>196</v>
      </c>
      <c r="N17" s="51" t="s">
        <v>192</v>
      </c>
      <c r="O17" s="51" t="s">
        <v>193</v>
      </c>
      <c r="P17" s="51" t="s">
        <v>194</v>
      </c>
      <c r="Q17" s="51" t="s">
        <v>195</v>
      </c>
      <c r="R17" s="51" t="s">
        <v>196</v>
      </c>
      <c r="S17" s="51" t="s">
        <v>192</v>
      </c>
      <c r="T17" s="51" t="s">
        <v>193</v>
      </c>
      <c r="U17" s="51" t="s">
        <v>194</v>
      </c>
      <c r="V17" s="51" t="s">
        <v>195</v>
      </c>
      <c r="W17" s="51" t="s">
        <v>196</v>
      </c>
      <c r="X17" s="225" t="s">
        <v>197</v>
      </c>
      <c r="Y17" s="225" t="s">
        <v>378</v>
      </c>
      <c r="Z17" s="225" t="s">
        <v>379</v>
      </c>
      <c r="AA17" s="225" t="s">
        <v>380</v>
      </c>
      <c r="AB17" s="225" t="s">
        <v>197</v>
      </c>
      <c r="AC17" s="225" t="s">
        <v>198</v>
      </c>
      <c r="AD17" s="225" t="s">
        <v>199</v>
      </c>
      <c r="AE17" s="225" t="s">
        <v>200</v>
      </c>
      <c r="AF17" s="225" t="s">
        <v>201</v>
      </c>
      <c r="AG17" s="225" t="s">
        <v>198</v>
      </c>
      <c r="AH17" s="226" t="s">
        <v>202</v>
      </c>
      <c r="AI17" s="226" t="s">
        <v>203</v>
      </c>
      <c r="AJ17" s="225" t="s">
        <v>204</v>
      </c>
      <c r="AK17" s="622"/>
      <c r="AL17" s="121"/>
    </row>
    <row r="18" spans="1:38" s="49" customFormat="1" ht="17.25" customHeight="1" x14ac:dyDescent="0.25">
      <c r="A18" s="57"/>
      <c r="B18" s="335">
        <v>1</v>
      </c>
      <c r="C18" s="131">
        <v>2</v>
      </c>
      <c r="D18" s="335">
        <v>4</v>
      </c>
      <c r="E18" s="335">
        <v>5</v>
      </c>
      <c r="F18" s="335">
        <v>6</v>
      </c>
      <c r="G18" s="335">
        <v>7</v>
      </c>
      <c r="H18" s="335">
        <v>8</v>
      </c>
      <c r="I18" s="335">
        <v>9</v>
      </c>
      <c r="J18" s="335">
        <v>10</v>
      </c>
      <c r="K18" s="335">
        <v>11</v>
      </c>
      <c r="L18" s="335">
        <v>12</v>
      </c>
      <c r="M18" s="335">
        <v>13</v>
      </c>
      <c r="N18" s="335">
        <v>14</v>
      </c>
      <c r="O18" s="335">
        <v>15</v>
      </c>
      <c r="P18" s="335">
        <v>16</v>
      </c>
      <c r="Q18" s="335">
        <v>17</v>
      </c>
      <c r="R18" s="335">
        <v>18</v>
      </c>
      <c r="S18" s="335">
        <v>24</v>
      </c>
      <c r="T18" s="335">
        <v>25</v>
      </c>
      <c r="U18" s="335">
        <v>26</v>
      </c>
      <c r="V18" s="335">
        <v>27</v>
      </c>
      <c r="W18" s="335">
        <v>28</v>
      </c>
      <c r="X18" s="335"/>
      <c r="Y18" s="335"/>
      <c r="Z18" s="335"/>
      <c r="AA18" s="335"/>
      <c r="AB18" s="335">
        <v>34</v>
      </c>
      <c r="AC18" s="335">
        <v>35</v>
      </c>
      <c r="AD18" s="335">
        <v>36</v>
      </c>
      <c r="AE18" s="335">
        <v>37</v>
      </c>
      <c r="AF18" s="335">
        <v>38</v>
      </c>
      <c r="AG18" s="335">
        <v>39</v>
      </c>
      <c r="AH18" s="335">
        <v>40</v>
      </c>
      <c r="AI18" s="335">
        <v>41</v>
      </c>
      <c r="AJ18" s="335">
        <v>42</v>
      </c>
      <c r="AK18" s="335">
        <v>43</v>
      </c>
      <c r="AL18" s="121"/>
    </row>
    <row r="19" spans="1:38" s="106" customFormat="1" ht="21.75" customHeight="1" x14ac:dyDescent="0.25">
      <c r="A19" s="127"/>
      <c r="B19" s="114"/>
      <c r="C19" s="126" t="s">
        <v>345</v>
      </c>
      <c r="D19" s="553">
        <v>1517.2813051360502</v>
      </c>
      <c r="E19" s="553">
        <v>171.88196640995122</v>
      </c>
      <c r="F19" s="553">
        <v>717.10262860567263</v>
      </c>
      <c r="G19" s="553">
        <v>497.39780389056432</v>
      </c>
      <c r="H19" s="553">
        <v>130.89890622986189</v>
      </c>
      <c r="I19" s="553">
        <v>2017.4761104587392</v>
      </c>
      <c r="J19" s="553">
        <v>119.32611805000002</v>
      </c>
      <c r="K19" s="553">
        <v>989.25551689999975</v>
      </c>
      <c r="L19" s="553">
        <v>691.68732962999991</v>
      </c>
      <c r="M19" s="553">
        <v>217.20714587873942</v>
      </c>
      <c r="N19" s="553">
        <v>500.19480532268904</v>
      </c>
      <c r="O19" s="553">
        <v>-52.555848359951199</v>
      </c>
      <c r="P19" s="553">
        <v>272.15288829432711</v>
      </c>
      <c r="Q19" s="553">
        <v>194.28952573943559</v>
      </c>
      <c r="R19" s="553">
        <v>86.308239648877532</v>
      </c>
      <c r="S19" s="553">
        <v>1664.8355484800002</v>
      </c>
      <c r="T19" s="553">
        <v>77.868564699999993</v>
      </c>
      <c r="U19" s="553">
        <v>858.30958843999997</v>
      </c>
      <c r="V19" s="553">
        <v>376.99566070000003</v>
      </c>
      <c r="W19" s="553">
        <v>351.66173464000013</v>
      </c>
      <c r="X19" s="109"/>
      <c r="Y19" s="109"/>
      <c r="Z19" s="109"/>
      <c r="AA19" s="109"/>
      <c r="AB19" s="109"/>
      <c r="AC19" s="109"/>
      <c r="AD19" s="109"/>
      <c r="AE19" s="109"/>
      <c r="AF19" s="109"/>
      <c r="AG19" s="109"/>
      <c r="AH19" s="109"/>
      <c r="AI19" s="109"/>
      <c r="AJ19" s="109"/>
      <c r="AK19" s="109"/>
      <c r="AL19" s="159"/>
    </row>
    <row r="20" spans="1:38" s="49" customFormat="1" ht="16.5" x14ac:dyDescent="0.25">
      <c r="A20" s="57" t="s">
        <v>355</v>
      </c>
      <c r="B20" s="337"/>
      <c r="C20" s="124" t="s">
        <v>444</v>
      </c>
      <c r="D20" s="553">
        <v>194.83129526823808</v>
      </c>
      <c r="E20" s="554">
        <v>19.09553416</v>
      </c>
      <c r="F20" s="554">
        <v>85.954750850968594</v>
      </c>
      <c r="G20" s="554">
        <v>67.988289054152133</v>
      </c>
      <c r="H20" s="554">
        <v>21.792721203117374</v>
      </c>
      <c r="I20" s="553">
        <v>359.63653465873949</v>
      </c>
      <c r="J20" s="554">
        <v>18.637480770000003</v>
      </c>
      <c r="K20" s="554">
        <v>177.75942226000004</v>
      </c>
      <c r="L20" s="554">
        <v>111.53733109</v>
      </c>
      <c r="M20" s="554">
        <v>51.702300538739429</v>
      </c>
      <c r="N20" s="553">
        <v>164.80523939050136</v>
      </c>
      <c r="O20" s="553">
        <v>-0.45805338999999634</v>
      </c>
      <c r="P20" s="553">
        <v>91.804671409031442</v>
      </c>
      <c r="Q20" s="553">
        <v>43.549042035847862</v>
      </c>
      <c r="R20" s="553">
        <v>29.909579335622055</v>
      </c>
      <c r="S20" s="553">
        <v>349.69155547999992</v>
      </c>
      <c r="T20" s="554">
        <v>13.110064699999999</v>
      </c>
      <c r="U20" s="554">
        <v>216.88119543999994</v>
      </c>
      <c r="V20" s="554">
        <v>61.355160699999992</v>
      </c>
      <c r="W20" s="554">
        <v>58.345134639999998</v>
      </c>
      <c r="X20" s="83"/>
      <c r="Y20" s="83"/>
      <c r="Z20" s="83"/>
      <c r="AA20" s="83"/>
      <c r="AB20" s="83"/>
      <c r="AC20" s="83"/>
      <c r="AD20" s="83"/>
      <c r="AE20" s="83"/>
      <c r="AF20" s="83"/>
      <c r="AG20" s="83"/>
      <c r="AH20" s="83"/>
      <c r="AI20" s="83"/>
      <c r="AJ20" s="83"/>
      <c r="AK20" s="83"/>
      <c r="AL20" s="121"/>
    </row>
    <row r="21" spans="1:38" s="49" customFormat="1" ht="16.5" x14ac:dyDescent="0.25">
      <c r="A21" s="57" t="s">
        <v>356</v>
      </c>
      <c r="B21" s="337"/>
      <c r="C21" s="124" t="s">
        <v>445</v>
      </c>
      <c r="D21" s="553">
        <v>415.59774586781202</v>
      </c>
      <c r="E21" s="554">
        <v>23.075859231251236</v>
      </c>
      <c r="F21" s="554">
        <v>211.03531291470409</v>
      </c>
      <c r="G21" s="554">
        <v>140.75212855741219</v>
      </c>
      <c r="H21" s="554">
        <v>40.734445164444537</v>
      </c>
      <c r="I21" s="553">
        <v>330.99949508000003</v>
      </c>
      <c r="J21" s="554">
        <v>14.64846146</v>
      </c>
      <c r="K21" s="554">
        <v>188.12629062000002</v>
      </c>
      <c r="L21" s="554">
        <v>71.994</v>
      </c>
      <c r="M21" s="554">
        <v>56.230742999999997</v>
      </c>
      <c r="N21" s="553">
        <v>-84.598250787812049</v>
      </c>
      <c r="O21" s="553">
        <v>-8.4273977712512362</v>
      </c>
      <c r="P21" s="553">
        <v>-22.909022294704073</v>
      </c>
      <c r="Q21" s="553">
        <v>-68.758128557412192</v>
      </c>
      <c r="R21" s="553">
        <v>15.49629783555546</v>
      </c>
      <c r="S21" s="553">
        <v>311.70080000000002</v>
      </c>
      <c r="T21" s="554">
        <v>4.9643000000000006</v>
      </c>
      <c r="U21" s="554">
        <v>158.11000000000004</v>
      </c>
      <c r="V21" s="554">
        <v>47.6875</v>
      </c>
      <c r="W21" s="554">
        <v>100.93899999999998</v>
      </c>
      <c r="X21" s="83"/>
      <c r="Y21" s="83"/>
      <c r="Z21" s="83"/>
      <c r="AA21" s="83"/>
      <c r="AB21" s="83"/>
      <c r="AC21" s="83"/>
      <c r="AD21" s="83"/>
      <c r="AE21" s="83"/>
      <c r="AF21" s="83"/>
      <c r="AG21" s="83"/>
      <c r="AH21" s="83"/>
      <c r="AI21" s="83"/>
      <c r="AJ21" s="83"/>
      <c r="AK21" s="83"/>
      <c r="AL21" s="121"/>
    </row>
    <row r="22" spans="1:38" s="49" customFormat="1" ht="16.5" x14ac:dyDescent="0.25">
      <c r="A22" s="57" t="s">
        <v>357</v>
      </c>
      <c r="B22" s="337"/>
      <c r="C22" s="124" t="s">
        <v>446</v>
      </c>
      <c r="D22" s="553">
        <v>33.704025999999999</v>
      </c>
      <c r="E22" s="554">
        <v>0</v>
      </c>
      <c r="F22" s="554">
        <v>3.7247199999999996</v>
      </c>
      <c r="G22" s="554">
        <v>25.452852</v>
      </c>
      <c r="H22" s="554">
        <v>4.5264540000000002</v>
      </c>
      <c r="I22" s="553">
        <v>75.658999999999992</v>
      </c>
      <c r="J22" s="554">
        <v>0.22200000000000003</v>
      </c>
      <c r="K22" s="554">
        <v>22.861000000000004</v>
      </c>
      <c r="L22" s="554">
        <v>43.144999999999989</v>
      </c>
      <c r="M22" s="554">
        <v>9.4310000000000009</v>
      </c>
      <c r="N22" s="553">
        <v>41.954974</v>
      </c>
      <c r="O22" s="553">
        <v>0.22200000000000003</v>
      </c>
      <c r="P22" s="553">
        <v>19.136280000000006</v>
      </c>
      <c r="Q22" s="553">
        <v>17.692147999999989</v>
      </c>
      <c r="R22" s="553">
        <v>4.9045460000000007</v>
      </c>
      <c r="S22" s="553">
        <v>51.1492</v>
      </c>
      <c r="T22" s="554">
        <v>1.673</v>
      </c>
      <c r="U22" s="554">
        <v>14.701799999999999</v>
      </c>
      <c r="V22" s="554">
        <v>26.874000000000002</v>
      </c>
      <c r="W22" s="554">
        <v>7.9003999999999985</v>
      </c>
      <c r="X22" s="83"/>
      <c r="Y22" s="83"/>
      <c r="Z22" s="83"/>
      <c r="AA22" s="83"/>
      <c r="AB22" s="83"/>
      <c r="AC22" s="83"/>
      <c r="AD22" s="83"/>
      <c r="AE22" s="83"/>
      <c r="AF22" s="83"/>
      <c r="AG22" s="83"/>
      <c r="AH22" s="83"/>
      <c r="AI22" s="83"/>
      <c r="AJ22" s="83"/>
      <c r="AK22" s="83"/>
      <c r="AL22" s="121"/>
    </row>
    <row r="23" spans="1:38" s="49" customFormat="1" ht="16.5" x14ac:dyDescent="0.25">
      <c r="A23" s="57" t="s">
        <v>353</v>
      </c>
      <c r="B23" s="337"/>
      <c r="C23" s="124" t="s">
        <v>447</v>
      </c>
      <c r="D23" s="553">
        <v>873.14823799999999</v>
      </c>
      <c r="E23" s="554">
        <v>129.71057301870002</v>
      </c>
      <c r="F23" s="554">
        <v>416.38784484000001</v>
      </c>
      <c r="G23" s="554">
        <v>263.20453427900003</v>
      </c>
      <c r="H23" s="554">
        <v>63.845285862299981</v>
      </c>
      <c r="I23" s="553">
        <v>1250.55438772</v>
      </c>
      <c r="J23" s="554">
        <v>85.818175819999979</v>
      </c>
      <c r="K23" s="554">
        <v>600.50880402000007</v>
      </c>
      <c r="L23" s="554">
        <v>464.48180553999993</v>
      </c>
      <c r="M23" s="554">
        <v>99.745602340000033</v>
      </c>
      <c r="N23" s="553">
        <v>377.40614971999997</v>
      </c>
      <c r="O23" s="553">
        <v>-43.892397198700039</v>
      </c>
      <c r="P23" s="553">
        <v>184.12095918000006</v>
      </c>
      <c r="Q23" s="553">
        <v>201.2772712609999</v>
      </c>
      <c r="R23" s="553">
        <v>35.900316477700052</v>
      </c>
      <c r="S23" s="553">
        <v>950.8472999999999</v>
      </c>
      <c r="T23" s="554">
        <v>58.121199999999988</v>
      </c>
      <c r="U23" s="554">
        <v>468.0874</v>
      </c>
      <c r="V23" s="554">
        <v>241.07900000000001</v>
      </c>
      <c r="W23" s="554">
        <v>183.55969999999999</v>
      </c>
      <c r="X23" s="83"/>
      <c r="Y23" s="83"/>
      <c r="Z23" s="83"/>
      <c r="AA23" s="83"/>
      <c r="AB23" s="83"/>
      <c r="AC23" s="83"/>
      <c r="AD23" s="83"/>
      <c r="AE23" s="83"/>
      <c r="AF23" s="83"/>
      <c r="AG23" s="83"/>
      <c r="AH23" s="83"/>
      <c r="AI23" s="83"/>
      <c r="AJ23" s="83"/>
      <c r="AK23" s="83"/>
      <c r="AL23" s="121"/>
    </row>
    <row r="24" spans="1:38" s="49" customFormat="1" ht="16.5" x14ac:dyDescent="0.25">
      <c r="A24" s="57" t="s">
        <v>879</v>
      </c>
      <c r="B24" s="337"/>
      <c r="C24" s="124" t="s">
        <v>878</v>
      </c>
      <c r="D24" s="553">
        <v>0</v>
      </c>
      <c r="E24" s="554">
        <v>0</v>
      </c>
      <c r="F24" s="554">
        <v>0</v>
      </c>
      <c r="G24" s="554">
        <v>0</v>
      </c>
      <c r="H24" s="554">
        <v>0</v>
      </c>
      <c r="I24" s="553">
        <v>0.62669300000000006</v>
      </c>
      <c r="J24" s="554">
        <v>0</v>
      </c>
      <c r="K24" s="554">
        <v>0</v>
      </c>
      <c r="L24" s="554">
        <v>0.52919300000000002</v>
      </c>
      <c r="M24" s="554">
        <v>9.7500000000000003E-2</v>
      </c>
      <c r="N24" s="553">
        <v>0.62669300000000006</v>
      </c>
      <c r="O24" s="553">
        <v>0</v>
      </c>
      <c r="P24" s="553">
        <v>0</v>
      </c>
      <c r="Q24" s="553">
        <v>0.52919300000000002</v>
      </c>
      <c r="R24" s="553">
        <v>9.7500000000000003E-2</v>
      </c>
      <c r="S24" s="553">
        <v>0.62669300000000006</v>
      </c>
      <c r="T24" s="554">
        <v>0</v>
      </c>
      <c r="U24" s="554">
        <v>0.52919300000000002</v>
      </c>
      <c r="V24" s="554">
        <v>0</v>
      </c>
      <c r="W24" s="554">
        <v>9.7500000000000003E-2</v>
      </c>
      <c r="X24" s="83"/>
      <c r="Y24" s="83"/>
      <c r="Z24" s="83"/>
      <c r="AA24" s="83"/>
      <c r="AB24" s="83"/>
      <c r="AC24" s="83"/>
      <c r="AD24" s="83"/>
      <c r="AE24" s="83"/>
      <c r="AF24" s="83"/>
      <c r="AG24" s="83"/>
      <c r="AH24" s="83"/>
      <c r="AI24" s="83"/>
      <c r="AJ24" s="83"/>
      <c r="AK24" s="83"/>
      <c r="AL24" s="121"/>
    </row>
    <row r="25" spans="1:38" s="49" customFormat="1" ht="16.5" x14ac:dyDescent="0.25">
      <c r="A25" s="57" t="s">
        <v>358</v>
      </c>
      <c r="B25" s="337"/>
      <c r="C25" s="124" t="s">
        <v>448</v>
      </c>
      <c r="D25" s="553">
        <v>0</v>
      </c>
      <c r="E25" s="554">
        <v>0</v>
      </c>
      <c r="F25" s="554">
        <v>0</v>
      </c>
      <c r="G25" s="554">
        <v>0</v>
      </c>
      <c r="H25" s="554">
        <v>0</v>
      </c>
      <c r="I25" s="553">
        <v>0</v>
      </c>
      <c r="J25" s="554">
        <v>0</v>
      </c>
      <c r="K25" s="554">
        <v>0</v>
      </c>
      <c r="L25" s="554">
        <v>0</v>
      </c>
      <c r="M25" s="554">
        <v>0</v>
      </c>
      <c r="N25" s="553">
        <v>0</v>
      </c>
      <c r="O25" s="553">
        <v>0</v>
      </c>
      <c r="P25" s="553">
        <v>0</v>
      </c>
      <c r="Q25" s="553">
        <v>0</v>
      </c>
      <c r="R25" s="553">
        <v>0</v>
      </c>
      <c r="S25" s="553">
        <v>0.82</v>
      </c>
      <c r="T25" s="554">
        <v>0</v>
      </c>
      <c r="U25" s="554">
        <v>0</v>
      </c>
      <c r="V25" s="554">
        <v>0</v>
      </c>
      <c r="W25" s="554">
        <v>0.82</v>
      </c>
      <c r="X25" s="83"/>
      <c r="Y25" s="83"/>
      <c r="Z25" s="83"/>
      <c r="AA25" s="83"/>
      <c r="AB25" s="83"/>
      <c r="AC25" s="83"/>
      <c r="AD25" s="83"/>
      <c r="AE25" s="83"/>
      <c r="AF25" s="83"/>
      <c r="AG25" s="83"/>
      <c r="AH25" s="83"/>
      <c r="AI25" s="83"/>
      <c r="AJ25" s="83"/>
      <c r="AK25" s="83"/>
      <c r="AL25" s="121"/>
    </row>
    <row r="26" spans="1:38" s="49" customFormat="1" ht="26.25" customHeight="1" x14ac:dyDescent="0.25">
      <c r="A26" s="57"/>
      <c r="B26" s="337" t="s">
        <v>21</v>
      </c>
      <c r="C26" s="124" t="s">
        <v>377</v>
      </c>
      <c r="D26" s="553">
        <v>1315.6368741329143</v>
      </c>
      <c r="E26" s="554">
        <v>145.54266878902473</v>
      </c>
      <c r="F26" s="554">
        <v>620.45028469521776</v>
      </c>
      <c r="G26" s="554">
        <v>436.17573937189923</v>
      </c>
      <c r="H26" s="554">
        <v>113.46818127677265</v>
      </c>
      <c r="I26" s="553">
        <v>1263.3839776167761</v>
      </c>
      <c r="J26" s="554">
        <v>90.124219480000008</v>
      </c>
      <c r="K26" s="554">
        <v>684.45984247999991</v>
      </c>
      <c r="L26" s="554">
        <v>331.63292973800003</v>
      </c>
      <c r="M26" s="554">
        <v>157.16698591877611</v>
      </c>
      <c r="N26" s="553">
        <v>-52.252896516138321</v>
      </c>
      <c r="O26" s="553">
        <v>-55.418449309024723</v>
      </c>
      <c r="P26" s="553">
        <v>64.009557784782146</v>
      </c>
      <c r="Q26" s="553">
        <v>-104.5428096338992</v>
      </c>
      <c r="R26" s="553">
        <v>43.698804642003452</v>
      </c>
      <c r="S26" s="553">
        <v>809.40598719000013</v>
      </c>
      <c r="T26" s="554">
        <v>31.543721459999997</v>
      </c>
      <c r="U26" s="554">
        <v>424.73807528000003</v>
      </c>
      <c r="V26" s="554">
        <v>130.59054108000001</v>
      </c>
      <c r="W26" s="554">
        <v>222.53364937000009</v>
      </c>
      <c r="X26" s="83"/>
      <c r="Y26" s="83"/>
      <c r="Z26" s="83"/>
      <c r="AA26" s="83"/>
      <c r="AB26" s="83"/>
      <c r="AC26" s="83"/>
      <c r="AD26" s="83"/>
      <c r="AE26" s="83"/>
      <c r="AF26" s="83"/>
      <c r="AG26" s="83"/>
      <c r="AH26" s="83"/>
      <c r="AI26" s="83"/>
      <c r="AJ26" s="83"/>
      <c r="AK26" s="83"/>
      <c r="AL26" s="121"/>
    </row>
    <row r="27" spans="1:38" s="49" customFormat="1" ht="31.5" x14ac:dyDescent="0.25">
      <c r="A27" s="57" t="s">
        <v>449</v>
      </c>
      <c r="B27" s="337">
        <v>1.1000000000000001</v>
      </c>
      <c r="C27" s="124" t="s">
        <v>348</v>
      </c>
      <c r="D27" s="553">
        <v>98.722104241640011</v>
      </c>
      <c r="E27" s="554">
        <v>2.06759015</v>
      </c>
      <c r="F27" s="554">
        <v>49.382724832720001</v>
      </c>
      <c r="G27" s="554">
        <v>41.812421318920002</v>
      </c>
      <c r="H27" s="554">
        <v>5.4593679399999999</v>
      </c>
      <c r="I27" s="553">
        <v>103.10881203</v>
      </c>
      <c r="J27" s="554">
        <v>2.06759015</v>
      </c>
      <c r="K27" s="554">
        <v>46.36522488</v>
      </c>
      <c r="L27" s="554">
        <v>36.182997</v>
      </c>
      <c r="M27" s="554">
        <v>18.493000000000002</v>
      </c>
      <c r="N27" s="553">
        <v>4.386707788359999</v>
      </c>
      <c r="O27" s="553">
        <v>0</v>
      </c>
      <c r="P27" s="553">
        <v>-3.0174999527200015</v>
      </c>
      <c r="Q27" s="553">
        <v>-5.6294243189200017</v>
      </c>
      <c r="R27" s="553">
        <v>13.033632060000002</v>
      </c>
      <c r="S27" s="553">
        <v>80.212899999999991</v>
      </c>
      <c r="T27" s="554">
        <v>1.036</v>
      </c>
      <c r="U27" s="554">
        <v>20.584899999999998</v>
      </c>
      <c r="V27" s="554">
        <v>10.489000000000001</v>
      </c>
      <c r="W27" s="554">
        <v>48.102999999999994</v>
      </c>
      <c r="X27" s="83"/>
      <c r="Y27" s="83"/>
      <c r="Z27" s="83"/>
      <c r="AA27" s="83"/>
      <c r="AB27" s="83"/>
      <c r="AC27" s="83"/>
      <c r="AD27" s="83"/>
      <c r="AE27" s="83"/>
      <c r="AF27" s="83"/>
      <c r="AG27" s="83"/>
      <c r="AH27" s="83"/>
      <c r="AI27" s="83"/>
      <c r="AJ27" s="83"/>
      <c r="AK27" s="83"/>
      <c r="AL27" s="121"/>
    </row>
    <row r="28" spans="1:38" s="49" customFormat="1" ht="35.1" customHeight="1" outlineLevel="1" x14ac:dyDescent="0.25">
      <c r="A28" s="90" t="s">
        <v>357</v>
      </c>
      <c r="B28" s="48">
        <v>1.1000000000000001</v>
      </c>
      <c r="C28" s="119" t="s">
        <v>493</v>
      </c>
      <c r="D28" s="553">
        <v>0.59</v>
      </c>
      <c r="E28" s="552">
        <v>0</v>
      </c>
      <c r="F28" s="552">
        <v>0</v>
      </c>
      <c r="G28" s="552">
        <v>0</v>
      </c>
      <c r="H28" s="552">
        <v>0.59</v>
      </c>
      <c r="I28" s="553">
        <v>1.736</v>
      </c>
      <c r="J28" s="552">
        <v>0</v>
      </c>
      <c r="K28" s="552">
        <v>3.2000000000000001E-2</v>
      </c>
      <c r="L28" s="552">
        <v>0.98399999999999999</v>
      </c>
      <c r="M28" s="552">
        <v>0.72</v>
      </c>
      <c r="N28" s="553">
        <v>1.1459999999999999</v>
      </c>
      <c r="O28" s="553">
        <v>0</v>
      </c>
      <c r="P28" s="553">
        <v>3.2000000000000001E-2</v>
      </c>
      <c r="Q28" s="553">
        <v>0.98399999999999999</v>
      </c>
      <c r="R28" s="553">
        <v>0.13</v>
      </c>
      <c r="S28" s="553">
        <v>1.6513</v>
      </c>
      <c r="T28" s="552">
        <v>0</v>
      </c>
      <c r="U28" s="552">
        <v>4.8299999999999996E-2</v>
      </c>
      <c r="V28" s="552">
        <v>0.83699999999999997</v>
      </c>
      <c r="W28" s="552">
        <v>0.76600000000000001</v>
      </c>
      <c r="X28" s="92">
        <v>0</v>
      </c>
      <c r="Y28" s="92">
        <v>0</v>
      </c>
      <c r="Z28" s="92">
        <v>0</v>
      </c>
      <c r="AA28" s="91"/>
      <c r="AB28" s="92">
        <v>0</v>
      </c>
      <c r="AC28" s="92">
        <v>0</v>
      </c>
      <c r="AD28" s="92">
        <v>0</v>
      </c>
      <c r="AE28" s="92">
        <v>0</v>
      </c>
      <c r="AF28" s="92">
        <v>0</v>
      </c>
      <c r="AG28" s="92">
        <v>0</v>
      </c>
      <c r="AH28" s="92">
        <v>0</v>
      </c>
      <c r="AI28" s="92">
        <v>0</v>
      </c>
      <c r="AJ28" s="92">
        <v>0</v>
      </c>
      <c r="AK28" s="92">
        <v>0</v>
      </c>
      <c r="AL28" s="121"/>
    </row>
    <row r="29" spans="1:38" s="49" customFormat="1" ht="35.1" customHeight="1" outlineLevel="1" x14ac:dyDescent="0.25">
      <c r="A29" s="90" t="s">
        <v>357</v>
      </c>
      <c r="B29" s="48">
        <v>1.1000000000000001</v>
      </c>
      <c r="C29" s="119" t="s">
        <v>495</v>
      </c>
      <c r="D29" s="553">
        <v>0.59</v>
      </c>
      <c r="E29" s="552">
        <v>0</v>
      </c>
      <c r="F29" s="552">
        <v>0</v>
      </c>
      <c r="G29" s="552">
        <v>0</v>
      </c>
      <c r="H29" s="552">
        <v>0.59</v>
      </c>
      <c r="I29" s="553">
        <v>1.897</v>
      </c>
      <c r="J29" s="552">
        <v>0</v>
      </c>
      <c r="K29" s="552">
        <v>3.7999999999999999E-2</v>
      </c>
      <c r="L29" s="552">
        <v>0.98399999999999999</v>
      </c>
      <c r="M29" s="552">
        <v>0.875</v>
      </c>
      <c r="N29" s="553">
        <v>1.3069999999999999</v>
      </c>
      <c r="O29" s="553">
        <v>0</v>
      </c>
      <c r="P29" s="553">
        <v>3.7999999999999999E-2</v>
      </c>
      <c r="Q29" s="553">
        <v>0.98399999999999999</v>
      </c>
      <c r="R29" s="553">
        <v>0.28500000000000003</v>
      </c>
      <c r="S29" s="553">
        <v>1.8226</v>
      </c>
      <c r="T29" s="552">
        <v>0</v>
      </c>
      <c r="U29" s="552">
        <v>5.96E-2</v>
      </c>
      <c r="V29" s="552">
        <v>0.84099999999999997</v>
      </c>
      <c r="W29" s="552">
        <v>0.92199999999999993</v>
      </c>
      <c r="X29" s="92">
        <v>0</v>
      </c>
      <c r="Y29" s="92">
        <v>0</v>
      </c>
      <c r="Z29" s="92">
        <v>0</v>
      </c>
      <c r="AA29" s="91"/>
      <c r="AB29" s="92">
        <v>0</v>
      </c>
      <c r="AC29" s="92">
        <v>0</v>
      </c>
      <c r="AD29" s="92">
        <v>0</v>
      </c>
      <c r="AE29" s="92">
        <v>0</v>
      </c>
      <c r="AF29" s="92">
        <v>0</v>
      </c>
      <c r="AG29" s="92">
        <v>0</v>
      </c>
      <c r="AH29" s="92">
        <v>0</v>
      </c>
      <c r="AI29" s="92">
        <v>0</v>
      </c>
      <c r="AJ29" s="92">
        <v>0</v>
      </c>
      <c r="AK29" s="92">
        <v>0</v>
      </c>
      <c r="AL29" s="121"/>
    </row>
    <row r="30" spans="1:38" s="49" customFormat="1" ht="35.1" customHeight="1" outlineLevel="1" x14ac:dyDescent="0.25">
      <c r="A30" s="90" t="s">
        <v>357</v>
      </c>
      <c r="B30" s="48">
        <v>1.1000000000000001</v>
      </c>
      <c r="C30" s="119" t="s">
        <v>496</v>
      </c>
      <c r="D30" s="553">
        <v>4.6050259999999987</v>
      </c>
      <c r="E30" s="552">
        <v>0</v>
      </c>
      <c r="F30" s="552">
        <v>1.2437199999999997</v>
      </c>
      <c r="G30" s="552">
        <v>0.65285199999999932</v>
      </c>
      <c r="H30" s="552">
        <v>2.7084540000000001</v>
      </c>
      <c r="I30" s="553">
        <v>12.771999999999998</v>
      </c>
      <c r="J30" s="552">
        <v>0</v>
      </c>
      <c r="K30" s="552">
        <v>0.65100000000000002</v>
      </c>
      <c r="L30" s="552">
        <v>9.2959999999999994</v>
      </c>
      <c r="M30" s="552">
        <v>2.8249999999999997</v>
      </c>
      <c r="N30" s="553">
        <v>8.1669739999999997</v>
      </c>
      <c r="O30" s="553">
        <v>0</v>
      </c>
      <c r="P30" s="553">
        <v>-0.59271999999999969</v>
      </c>
      <c r="Q30" s="553">
        <v>8.6431480000000001</v>
      </c>
      <c r="R30" s="553">
        <v>0.11654599999999959</v>
      </c>
      <c r="S30" s="553">
        <v>11.768000000000001</v>
      </c>
      <c r="T30" s="552">
        <v>0</v>
      </c>
      <c r="U30" s="552">
        <v>0.80800000000000005</v>
      </c>
      <c r="V30" s="552">
        <v>8.8109999999999999</v>
      </c>
      <c r="W30" s="552">
        <v>2.149</v>
      </c>
      <c r="X30" s="92">
        <v>0</v>
      </c>
      <c r="Y30" s="92">
        <v>0</v>
      </c>
      <c r="Z30" s="92">
        <v>0</v>
      </c>
      <c r="AA30" s="91"/>
      <c r="AB30" s="92">
        <v>0</v>
      </c>
      <c r="AC30" s="92">
        <v>0</v>
      </c>
      <c r="AD30" s="92">
        <v>0</v>
      </c>
      <c r="AE30" s="92">
        <v>0</v>
      </c>
      <c r="AF30" s="92">
        <v>0</v>
      </c>
      <c r="AG30" s="92">
        <v>0</v>
      </c>
      <c r="AH30" s="92">
        <v>0</v>
      </c>
      <c r="AI30" s="92">
        <v>0</v>
      </c>
      <c r="AJ30" s="92">
        <v>0</v>
      </c>
      <c r="AK30" s="92">
        <v>0</v>
      </c>
      <c r="AL30" s="121"/>
    </row>
    <row r="31" spans="1:38" s="49" customFormat="1" ht="35.1" customHeight="1" outlineLevel="1" x14ac:dyDescent="0.25">
      <c r="A31" s="90" t="s">
        <v>357</v>
      </c>
      <c r="B31" s="48">
        <v>1.1000000000000001</v>
      </c>
      <c r="C31" s="119" t="s">
        <v>631</v>
      </c>
      <c r="D31" s="553">
        <v>0</v>
      </c>
      <c r="E31" s="552">
        <v>0</v>
      </c>
      <c r="F31" s="552">
        <v>0</v>
      </c>
      <c r="G31" s="552">
        <v>0</v>
      </c>
      <c r="H31" s="552">
        <v>0</v>
      </c>
      <c r="I31" s="553">
        <v>0.48</v>
      </c>
      <c r="J31" s="552">
        <v>0</v>
      </c>
      <c r="K31" s="552">
        <v>0</v>
      </c>
      <c r="L31" s="552">
        <v>0</v>
      </c>
      <c r="M31" s="552">
        <v>0.48</v>
      </c>
      <c r="N31" s="553">
        <v>0.48</v>
      </c>
      <c r="O31" s="553">
        <v>0</v>
      </c>
      <c r="P31" s="553">
        <v>0</v>
      </c>
      <c r="Q31" s="553">
        <v>0</v>
      </c>
      <c r="R31" s="553">
        <v>0.48</v>
      </c>
      <c r="S31" s="553">
        <v>1.5270000000000001</v>
      </c>
      <c r="T31" s="552">
        <v>1.036</v>
      </c>
      <c r="U31" s="552">
        <v>0</v>
      </c>
      <c r="V31" s="552">
        <v>0</v>
      </c>
      <c r="W31" s="552">
        <v>0.49099999999999999</v>
      </c>
      <c r="X31" s="92">
        <v>0</v>
      </c>
      <c r="Y31" s="92">
        <v>0</v>
      </c>
      <c r="Z31" s="92">
        <v>0</v>
      </c>
      <c r="AA31" s="91"/>
      <c r="AB31" s="92">
        <v>0</v>
      </c>
      <c r="AC31" s="92">
        <v>0</v>
      </c>
      <c r="AD31" s="92">
        <v>0</v>
      </c>
      <c r="AE31" s="92">
        <v>0</v>
      </c>
      <c r="AF31" s="92">
        <v>0</v>
      </c>
      <c r="AG31" s="92">
        <v>0</v>
      </c>
      <c r="AH31" s="92">
        <v>0</v>
      </c>
      <c r="AI31" s="92">
        <v>0</v>
      </c>
      <c r="AJ31" s="92">
        <v>0</v>
      </c>
      <c r="AK31" s="92">
        <v>0</v>
      </c>
      <c r="AL31" s="121"/>
    </row>
    <row r="32" spans="1:38" s="49" customFormat="1" ht="35.1" customHeight="1" outlineLevel="1" x14ac:dyDescent="0.25">
      <c r="A32" s="90" t="s">
        <v>357</v>
      </c>
      <c r="B32" s="48">
        <v>1.1000000000000001</v>
      </c>
      <c r="C32" s="119" t="s">
        <v>632</v>
      </c>
      <c r="D32" s="553">
        <v>0</v>
      </c>
      <c r="E32" s="552">
        <v>0</v>
      </c>
      <c r="F32" s="552">
        <v>0</v>
      </c>
      <c r="G32" s="552">
        <v>0</v>
      </c>
      <c r="H32" s="552">
        <v>0</v>
      </c>
      <c r="I32" s="553">
        <v>0</v>
      </c>
      <c r="J32" s="552">
        <v>0</v>
      </c>
      <c r="K32" s="552">
        <v>0</v>
      </c>
      <c r="L32" s="552">
        <v>0</v>
      </c>
      <c r="M32" s="552">
        <v>0</v>
      </c>
      <c r="N32" s="553">
        <v>0</v>
      </c>
      <c r="O32" s="553">
        <v>0</v>
      </c>
      <c r="P32" s="553">
        <v>0</v>
      </c>
      <c r="Q32" s="553">
        <v>0</v>
      </c>
      <c r="R32" s="553">
        <v>0</v>
      </c>
      <c r="S32" s="553">
        <v>0</v>
      </c>
      <c r="T32" s="552">
        <v>0</v>
      </c>
      <c r="U32" s="552">
        <v>0</v>
      </c>
      <c r="V32" s="552">
        <v>0</v>
      </c>
      <c r="W32" s="552">
        <v>0</v>
      </c>
      <c r="X32" s="92">
        <v>0</v>
      </c>
      <c r="Y32" s="92">
        <v>0</v>
      </c>
      <c r="Z32" s="92">
        <v>0</v>
      </c>
      <c r="AA32" s="91"/>
      <c r="AB32" s="92">
        <v>0</v>
      </c>
      <c r="AC32" s="92">
        <v>0</v>
      </c>
      <c r="AD32" s="92">
        <v>0</v>
      </c>
      <c r="AE32" s="92">
        <v>0</v>
      </c>
      <c r="AF32" s="92">
        <v>0</v>
      </c>
      <c r="AG32" s="92">
        <v>0</v>
      </c>
      <c r="AH32" s="92">
        <v>0</v>
      </c>
      <c r="AI32" s="92">
        <v>0</v>
      </c>
      <c r="AJ32" s="92">
        <v>0</v>
      </c>
      <c r="AK32" s="92">
        <v>0</v>
      </c>
      <c r="AL32" s="121"/>
    </row>
    <row r="33" spans="1:38" s="49" customFormat="1" ht="35.1" customHeight="1" outlineLevel="1" x14ac:dyDescent="0.25">
      <c r="A33" s="90" t="s">
        <v>356</v>
      </c>
      <c r="B33" s="48">
        <v>1.1000000000000001</v>
      </c>
      <c r="C33" s="119" t="s">
        <v>677</v>
      </c>
      <c r="D33" s="553">
        <v>33.343266211640007</v>
      </c>
      <c r="E33" s="552">
        <v>0</v>
      </c>
      <c r="F33" s="552">
        <v>7.2467799527199999</v>
      </c>
      <c r="G33" s="552">
        <v>24.525572318920005</v>
      </c>
      <c r="H33" s="552">
        <v>1.5709139399999998</v>
      </c>
      <c r="I33" s="553">
        <v>26.630000000000003</v>
      </c>
      <c r="J33" s="552">
        <v>0</v>
      </c>
      <c r="K33" s="552">
        <v>4.7520000000000007</v>
      </c>
      <c r="L33" s="552">
        <v>8.2850000000000001</v>
      </c>
      <c r="M33" s="552">
        <v>13.593</v>
      </c>
      <c r="N33" s="553">
        <v>-6.7132662116400041</v>
      </c>
      <c r="O33" s="553">
        <v>0</v>
      </c>
      <c r="P33" s="553">
        <v>-2.4947799527199992</v>
      </c>
      <c r="Q33" s="553">
        <v>-16.240572318920005</v>
      </c>
      <c r="R33" s="553">
        <v>12.022086059999999</v>
      </c>
      <c r="S33" s="553">
        <v>40.516999999999996</v>
      </c>
      <c r="T33" s="552">
        <v>0</v>
      </c>
      <c r="U33" s="552">
        <v>17.556999999999999</v>
      </c>
      <c r="V33" s="552">
        <v>0</v>
      </c>
      <c r="W33" s="552">
        <v>22.959999999999997</v>
      </c>
      <c r="X33" s="92">
        <v>0</v>
      </c>
      <c r="Y33" s="92">
        <v>0</v>
      </c>
      <c r="Z33" s="92">
        <v>0</v>
      </c>
      <c r="AA33" s="91"/>
      <c r="AB33" s="92">
        <v>0</v>
      </c>
      <c r="AC33" s="92">
        <v>0</v>
      </c>
      <c r="AD33" s="92">
        <v>0</v>
      </c>
      <c r="AE33" s="92">
        <v>0</v>
      </c>
      <c r="AF33" s="92">
        <v>0</v>
      </c>
      <c r="AG33" s="92">
        <v>0</v>
      </c>
      <c r="AH33" s="92">
        <v>0</v>
      </c>
      <c r="AI33" s="92">
        <v>0</v>
      </c>
      <c r="AJ33" s="92">
        <v>0</v>
      </c>
      <c r="AK33" s="92">
        <v>0</v>
      </c>
      <c r="AL33" s="121"/>
    </row>
    <row r="34" spans="1:38" s="49" customFormat="1" ht="35.1" customHeight="1" outlineLevel="1" x14ac:dyDescent="0.25">
      <c r="A34" s="90" t="s">
        <v>353</v>
      </c>
      <c r="B34" s="48">
        <v>1.1000000000000001</v>
      </c>
      <c r="C34" s="119" t="s">
        <v>401</v>
      </c>
      <c r="D34" s="553">
        <v>2.06759015</v>
      </c>
      <c r="E34" s="552">
        <v>2.06759015</v>
      </c>
      <c r="F34" s="552">
        <v>0</v>
      </c>
      <c r="G34" s="552">
        <v>0</v>
      </c>
      <c r="H34" s="552">
        <v>0</v>
      </c>
      <c r="I34" s="553">
        <v>2.06759015</v>
      </c>
      <c r="J34" s="552">
        <v>2.06759015</v>
      </c>
      <c r="K34" s="552">
        <v>0</v>
      </c>
      <c r="L34" s="552">
        <v>0</v>
      </c>
      <c r="M34" s="552">
        <v>0</v>
      </c>
      <c r="N34" s="553">
        <v>0</v>
      </c>
      <c r="O34" s="553">
        <v>0</v>
      </c>
      <c r="P34" s="553">
        <v>0</v>
      </c>
      <c r="Q34" s="553">
        <v>0</v>
      </c>
      <c r="R34" s="553">
        <v>0</v>
      </c>
      <c r="S34" s="553">
        <v>22.927</v>
      </c>
      <c r="T34" s="552">
        <v>0</v>
      </c>
      <c r="U34" s="552">
        <v>2.1120000000000001</v>
      </c>
      <c r="V34" s="552">
        <v>0</v>
      </c>
      <c r="W34" s="552">
        <v>20.814999999999998</v>
      </c>
      <c r="X34" s="92">
        <v>0</v>
      </c>
      <c r="Y34" s="92">
        <v>0</v>
      </c>
      <c r="Z34" s="92">
        <v>0</v>
      </c>
      <c r="AA34" s="91"/>
      <c r="AB34" s="92">
        <v>0</v>
      </c>
      <c r="AC34" s="92">
        <v>0</v>
      </c>
      <c r="AD34" s="92">
        <v>0</v>
      </c>
      <c r="AE34" s="92">
        <v>0</v>
      </c>
      <c r="AF34" s="92">
        <v>0</v>
      </c>
      <c r="AG34" s="92">
        <v>0</v>
      </c>
      <c r="AH34" s="92">
        <v>0</v>
      </c>
      <c r="AI34" s="92">
        <v>0</v>
      </c>
      <c r="AJ34" s="92">
        <v>0</v>
      </c>
      <c r="AK34" s="92">
        <v>0</v>
      </c>
      <c r="AL34" s="121"/>
    </row>
    <row r="35" spans="1:38" s="49" customFormat="1" ht="35.1" customHeight="1" outlineLevel="1" x14ac:dyDescent="0.25">
      <c r="A35" s="90" t="s">
        <v>353</v>
      </c>
      <c r="B35" s="48">
        <v>1.1000000000000001</v>
      </c>
      <c r="C35" s="119" t="s">
        <v>402</v>
      </c>
      <c r="D35" s="553">
        <v>57.526221880000001</v>
      </c>
      <c r="E35" s="552">
        <v>0</v>
      </c>
      <c r="F35" s="552">
        <v>40.892224880000001</v>
      </c>
      <c r="G35" s="552">
        <v>16.633997000000001</v>
      </c>
      <c r="H35" s="552">
        <v>0</v>
      </c>
      <c r="I35" s="553">
        <v>57.526221880000001</v>
      </c>
      <c r="J35" s="552">
        <v>0</v>
      </c>
      <c r="K35" s="552">
        <v>40.892224880000001</v>
      </c>
      <c r="L35" s="552">
        <v>16.633997000000001</v>
      </c>
      <c r="M35" s="552">
        <v>0</v>
      </c>
      <c r="N35" s="553">
        <v>0</v>
      </c>
      <c r="O35" s="553">
        <v>0</v>
      </c>
      <c r="P35" s="553">
        <v>0</v>
      </c>
      <c r="Q35" s="553">
        <v>0</v>
      </c>
      <c r="R35" s="553">
        <v>0</v>
      </c>
      <c r="S35" s="553">
        <v>0</v>
      </c>
      <c r="T35" s="552">
        <v>0</v>
      </c>
      <c r="U35" s="552">
        <v>0</v>
      </c>
      <c r="V35" s="552">
        <v>0</v>
      </c>
      <c r="W35" s="552">
        <v>0</v>
      </c>
      <c r="X35" s="92">
        <v>0</v>
      </c>
      <c r="Y35" s="92">
        <v>0</v>
      </c>
      <c r="Z35" s="92">
        <v>0</v>
      </c>
      <c r="AA35" s="91"/>
      <c r="AB35" s="92">
        <v>0</v>
      </c>
      <c r="AC35" s="92">
        <v>0</v>
      </c>
      <c r="AD35" s="92">
        <v>0</v>
      </c>
      <c r="AE35" s="92">
        <v>0</v>
      </c>
      <c r="AF35" s="92">
        <v>0</v>
      </c>
      <c r="AG35" s="92">
        <v>0</v>
      </c>
      <c r="AH35" s="92">
        <v>0</v>
      </c>
      <c r="AI35" s="92">
        <v>0</v>
      </c>
      <c r="AJ35" s="92">
        <v>0</v>
      </c>
      <c r="AK35" s="92">
        <v>0</v>
      </c>
      <c r="AL35" s="121"/>
    </row>
    <row r="36" spans="1:38" ht="31.5" x14ac:dyDescent="0.25">
      <c r="A36" s="458" t="s">
        <v>450</v>
      </c>
      <c r="B36" s="337">
        <v>1.2</v>
      </c>
      <c r="C36" s="124" t="s">
        <v>349</v>
      </c>
      <c r="D36" s="553">
        <v>103.57170537052649</v>
      </c>
      <c r="E36" s="554">
        <v>6.9825555999999995</v>
      </c>
      <c r="F36" s="554">
        <v>34.0292534005265</v>
      </c>
      <c r="G36" s="554">
        <v>55.162895999999989</v>
      </c>
      <c r="H36" s="554">
        <v>7.3970003700000024</v>
      </c>
      <c r="I36" s="553">
        <v>104.62109152865139</v>
      </c>
      <c r="J36" s="554">
        <v>3.9860000000000002</v>
      </c>
      <c r="K36" s="554">
        <v>83.233975030000011</v>
      </c>
      <c r="L36" s="554">
        <v>12.156590139999999</v>
      </c>
      <c r="M36" s="554">
        <v>5.2445263586513677</v>
      </c>
      <c r="N36" s="553">
        <v>1.0493861581248849</v>
      </c>
      <c r="O36" s="553">
        <v>-2.9965555999999993</v>
      </c>
      <c r="P36" s="553">
        <v>49.204721629473511</v>
      </c>
      <c r="Q36" s="553">
        <v>-43.006305859999991</v>
      </c>
      <c r="R36" s="553">
        <v>-2.1524740113486347</v>
      </c>
      <c r="S36" s="553">
        <v>125.98120997999999</v>
      </c>
      <c r="T36" s="554">
        <v>0.38</v>
      </c>
      <c r="U36" s="554">
        <v>46.835875009999995</v>
      </c>
      <c r="V36" s="554">
        <v>35.106708589999997</v>
      </c>
      <c r="W36" s="554">
        <v>43.658626379999994</v>
      </c>
      <c r="X36" s="93"/>
      <c r="Y36" s="93"/>
      <c r="Z36" s="93"/>
      <c r="AA36" s="93"/>
      <c r="AB36" s="93"/>
      <c r="AC36" s="93"/>
      <c r="AD36" s="93"/>
      <c r="AE36" s="93"/>
      <c r="AF36" s="93"/>
      <c r="AG36" s="93"/>
      <c r="AH36" s="93"/>
      <c r="AI36" s="93"/>
      <c r="AJ36" s="93"/>
      <c r="AK36" s="93"/>
    </row>
    <row r="37" spans="1:38" s="49" customFormat="1" ht="35.1" customHeight="1" outlineLevel="1" x14ac:dyDescent="0.25">
      <c r="A37" s="90" t="s">
        <v>355</v>
      </c>
      <c r="B37" s="48">
        <v>1.2</v>
      </c>
      <c r="C37" s="119" t="s">
        <v>656</v>
      </c>
      <c r="D37" s="553">
        <v>2.5299999999999998</v>
      </c>
      <c r="E37" s="552">
        <v>2.5299999999999998</v>
      </c>
      <c r="F37" s="552">
        <v>0</v>
      </c>
      <c r="G37" s="552">
        <v>0</v>
      </c>
      <c r="H37" s="552">
        <v>0</v>
      </c>
      <c r="I37" s="553">
        <v>3.4596083386513676</v>
      </c>
      <c r="J37" s="552">
        <v>2.5300000000000002</v>
      </c>
      <c r="K37" s="552">
        <v>0</v>
      </c>
      <c r="L37" s="552">
        <v>0</v>
      </c>
      <c r="M37" s="552">
        <v>0.92960833865136716</v>
      </c>
      <c r="N37" s="553">
        <v>0.92960833865136716</v>
      </c>
      <c r="O37" s="553">
        <v>0</v>
      </c>
      <c r="P37" s="553">
        <v>0</v>
      </c>
      <c r="Q37" s="553">
        <v>0</v>
      </c>
      <c r="R37" s="553">
        <v>0.92960833865136716</v>
      </c>
      <c r="S37" s="553">
        <v>22.146209980000002</v>
      </c>
      <c r="T37" s="552">
        <v>0</v>
      </c>
      <c r="U37" s="552">
        <v>2.7168750099999999</v>
      </c>
      <c r="V37" s="552">
        <v>15.14570859</v>
      </c>
      <c r="W37" s="552">
        <v>4.2836263800000003</v>
      </c>
      <c r="X37" s="92">
        <v>0</v>
      </c>
      <c r="Y37" s="92">
        <v>0</v>
      </c>
      <c r="Z37" s="92">
        <v>0</v>
      </c>
      <c r="AA37" s="91"/>
      <c r="AB37" s="92">
        <v>0</v>
      </c>
      <c r="AC37" s="92">
        <v>0</v>
      </c>
      <c r="AD37" s="92">
        <v>0</v>
      </c>
      <c r="AE37" s="92">
        <v>0</v>
      </c>
      <c r="AF37" s="92">
        <v>0</v>
      </c>
      <c r="AG37" s="92">
        <v>0</v>
      </c>
      <c r="AH37" s="92">
        <v>0</v>
      </c>
      <c r="AI37" s="92">
        <v>0</v>
      </c>
      <c r="AJ37" s="92">
        <v>0</v>
      </c>
      <c r="AK37" s="92">
        <v>28.243388489999997</v>
      </c>
      <c r="AL37" s="121"/>
    </row>
    <row r="38" spans="1:38" s="49" customFormat="1" ht="35.1" customHeight="1" outlineLevel="1" x14ac:dyDescent="0.25">
      <c r="A38" s="90" t="s">
        <v>356</v>
      </c>
      <c r="B38" s="48">
        <v>1.2</v>
      </c>
      <c r="C38" s="119" t="s">
        <v>410</v>
      </c>
      <c r="D38" s="553">
        <v>16.107434370526502</v>
      </c>
      <c r="E38" s="552">
        <v>0</v>
      </c>
      <c r="F38" s="552">
        <v>10.544434370526501</v>
      </c>
      <c r="G38" s="552">
        <v>0.63300000000000001</v>
      </c>
      <c r="H38" s="552">
        <v>4.93</v>
      </c>
      <c r="I38" s="553">
        <v>16.107000000000003</v>
      </c>
      <c r="J38" s="552">
        <v>0</v>
      </c>
      <c r="K38" s="552">
        <v>15.517000000000001</v>
      </c>
      <c r="L38" s="552">
        <v>0</v>
      </c>
      <c r="M38" s="552">
        <v>0.59</v>
      </c>
      <c r="N38" s="553">
        <v>-4.343705264995279E-4</v>
      </c>
      <c r="O38" s="553">
        <v>0</v>
      </c>
      <c r="P38" s="553">
        <v>4.9725656294735003</v>
      </c>
      <c r="Q38" s="553">
        <v>-0.63300000000000001</v>
      </c>
      <c r="R38" s="553">
        <v>-4.34</v>
      </c>
      <c r="S38" s="553">
        <v>31.731999999999999</v>
      </c>
      <c r="T38" s="552">
        <v>0</v>
      </c>
      <c r="U38" s="552">
        <v>14.494</v>
      </c>
      <c r="V38" s="552">
        <v>4.5889999999999995</v>
      </c>
      <c r="W38" s="552">
        <v>12.648999999999999</v>
      </c>
      <c r="X38" s="92">
        <v>0</v>
      </c>
      <c r="Y38" s="92">
        <v>0</v>
      </c>
      <c r="Z38" s="92">
        <v>0</v>
      </c>
      <c r="AA38" s="91"/>
      <c r="AB38" s="92">
        <v>0</v>
      </c>
      <c r="AC38" s="92">
        <v>0</v>
      </c>
      <c r="AD38" s="92">
        <v>0</v>
      </c>
      <c r="AE38" s="92">
        <v>0</v>
      </c>
      <c r="AF38" s="92">
        <v>0</v>
      </c>
      <c r="AG38" s="92">
        <v>0</v>
      </c>
      <c r="AH38" s="92">
        <v>0</v>
      </c>
      <c r="AI38" s="92">
        <v>0</v>
      </c>
      <c r="AJ38" s="92">
        <v>0</v>
      </c>
      <c r="AK38" s="92">
        <v>0</v>
      </c>
      <c r="AL38" s="121"/>
    </row>
    <row r="39" spans="1:38" s="49" customFormat="1" ht="35.1" customHeight="1" outlineLevel="1" x14ac:dyDescent="0.25">
      <c r="A39" s="90" t="s">
        <v>353</v>
      </c>
      <c r="B39" s="48">
        <v>1.2</v>
      </c>
      <c r="C39" s="119" t="s">
        <v>657</v>
      </c>
      <c r="D39" s="553">
        <v>17.681170000000002</v>
      </c>
      <c r="E39" s="552">
        <v>0</v>
      </c>
      <c r="F39" s="552">
        <v>0</v>
      </c>
      <c r="G39" s="552">
        <v>17.681170000000002</v>
      </c>
      <c r="H39" s="552">
        <v>0</v>
      </c>
      <c r="I39" s="553">
        <v>15.416326870000001</v>
      </c>
      <c r="J39" s="552">
        <v>0</v>
      </c>
      <c r="K39" s="552">
        <v>9.4163268700000007</v>
      </c>
      <c r="L39" s="552">
        <v>6</v>
      </c>
      <c r="M39" s="552">
        <v>0</v>
      </c>
      <c r="N39" s="553">
        <v>-2.2648431300000009</v>
      </c>
      <c r="O39" s="553">
        <v>0</v>
      </c>
      <c r="P39" s="553">
        <v>9.4163268700000007</v>
      </c>
      <c r="Q39" s="553">
        <v>-11.681170000000002</v>
      </c>
      <c r="R39" s="553">
        <v>0</v>
      </c>
      <c r="S39" s="553">
        <v>4.4550000000000001</v>
      </c>
      <c r="T39" s="552">
        <v>0</v>
      </c>
      <c r="U39" s="552">
        <v>3.093</v>
      </c>
      <c r="V39" s="552">
        <v>0</v>
      </c>
      <c r="W39" s="552">
        <v>1.3620000000000001</v>
      </c>
      <c r="X39" s="92">
        <v>0</v>
      </c>
      <c r="Y39" s="92">
        <v>0</v>
      </c>
      <c r="Z39" s="92">
        <v>0</v>
      </c>
      <c r="AA39" s="91"/>
      <c r="AB39" s="92">
        <v>0</v>
      </c>
      <c r="AC39" s="92">
        <v>0</v>
      </c>
      <c r="AD39" s="92">
        <v>0</v>
      </c>
      <c r="AE39" s="92">
        <v>0</v>
      </c>
      <c r="AF39" s="92">
        <v>0</v>
      </c>
      <c r="AG39" s="92">
        <v>0</v>
      </c>
      <c r="AH39" s="92">
        <v>0</v>
      </c>
      <c r="AI39" s="92">
        <v>0</v>
      </c>
      <c r="AJ39" s="92">
        <v>0</v>
      </c>
      <c r="AK39" s="92">
        <v>0</v>
      </c>
      <c r="AL39" s="121"/>
    </row>
    <row r="40" spans="1:38" s="49" customFormat="1" ht="35.1" customHeight="1" outlineLevel="1" x14ac:dyDescent="0.25">
      <c r="A40" s="90" t="s">
        <v>353</v>
      </c>
      <c r="B40" s="48">
        <v>1.2</v>
      </c>
      <c r="C40" s="119" t="s">
        <v>658</v>
      </c>
      <c r="D40" s="553">
        <v>17.429179999999999</v>
      </c>
      <c r="E40" s="552">
        <v>0</v>
      </c>
      <c r="F40" s="552">
        <v>0</v>
      </c>
      <c r="G40" s="552">
        <v>17.429179999999999</v>
      </c>
      <c r="H40" s="552">
        <v>0</v>
      </c>
      <c r="I40" s="553">
        <v>16.510296610000001</v>
      </c>
      <c r="J40" s="552">
        <v>0</v>
      </c>
      <c r="K40" s="552">
        <v>10.353706470000001</v>
      </c>
      <c r="L40" s="552">
        <v>6.1565901399999996</v>
      </c>
      <c r="M40" s="552">
        <v>0</v>
      </c>
      <c r="N40" s="553">
        <v>-0.91888338999999952</v>
      </c>
      <c r="O40" s="553">
        <v>0</v>
      </c>
      <c r="P40" s="553">
        <v>10.353706470000001</v>
      </c>
      <c r="Q40" s="553">
        <v>-11.27258986</v>
      </c>
      <c r="R40" s="553">
        <v>0</v>
      </c>
      <c r="S40" s="553">
        <v>0</v>
      </c>
      <c r="T40" s="552">
        <v>0</v>
      </c>
      <c r="U40" s="552">
        <v>0</v>
      </c>
      <c r="V40" s="552">
        <v>0</v>
      </c>
      <c r="W40" s="552">
        <v>0</v>
      </c>
      <c r="X40" s="92">
        <v>0</v>
      </c>
      <c r="Y40" s="92">
        <v>0</v>
      </c>
      <c r="Z40" s="92">
        <v>0</v>
      </c>
      <c r="AA40" s="91"/>
      <c r="AB40" s="92">
        <v>0</v>
      </c>
      <c r="AC40" s="92">
        <v>0</v>
      </c>
      <c r="AD40" s="92">
        <v>0</v>
      </c>
      <c r="AE40" s="92">
        <v>0</v>
      </c>
      <c r="AF40" s="92">
        <v>0</v>
      </c>
      <c r="AG40" s="92">
        <v>0</v>
      </c>
      <c r="AH40" s="92">
        <v>0</v>
      </c>
      <c r="AI40" s="92">
        <v>0</v>
      </c>
      <c r="AJ40" s="92">
        <v>0</v>
      </c>
      <c r="AK40" s="92">
        <v>0</v>
      </c>
      <c r="AL40" s="121"/>
    </row>
    <row r="41" spans="1:38" s="49" customFormat="1" ht="35.1" customHeight="1" outlineLevel="1" x14ac:dyDescent="0.25">
      <c r="A41" s="90" t="s">
        <v>353</v>
      </c>
      <c r="B41" s="48">
        <v>1.2</v>
      </c>
      <c r="C41" s="119" t="s">
        <v>659</v>
      </c>
      <c r="D41" s="553">
        <v>0</v>
      </c>
      <c r="E41" s="552">
        <v>0</v>
      </c>
      <c r="F41" s="552">
        <v>0</v>
      </c>
      <c r="G41" s="552">
        <v>0</v>
      </c>
      <c r="H41" s="552">
        <v>0</v>
      </c>
      <c r="I41" s="553">
        <v>1.82</v>
      </c>
      <c r="J41" s="552">
        <v>0</v>
      </c>
      <c r="K41" s="552">
        <v>1.4153635600000001</v>
      </c>
      <c r="L41" s="552">
        <v>0</v>
      </c>
      <c r="M41" s="552">
        <v>0.40463643999999999</v>
      </c>
      <c r="N41" s="553">
        <v>1.82</v>
      </c>
      <c r="O41" s="553">
        <v>0</v>
      </c>
      <c r="P41" s="553">
        <v>1.4153635600000001</v>
      </c>
      <c r="Q41" s="553">
        <v>0</v>
      </c>
      <c r="R41" s="553">
        <v>0.40463643999999999</v>
      </c>
      <c r="S41" s="553">
        <v>1.6950000000000001</v>
      </c>
      <c r="T41" s="552">
        <v>0</v>
      </c>
      <c r="U41" s="552">
        <v>0.63300000000000001</v>
      </c>
      <c r="V41" s="552">
        <v>0.90900000000000003</v>
      </c>
      <c r="W41" s="552">
        <v>0.15300000000000002</v>
      </c>
      <c r="X41" s="92">
        <v>0</v>
      </c>
      <c r="Y41" s="92">
        <v>0</v>
      </c>
      <c r="Z41" s="92">
        <v>0</v>
      </c>
      <c r="AA41" s="91"/>
      <c r="AB41" s="92">
        <v>0</v>
      </c>
      <c r="AC41" s="92">
        <v>0</v>
      </c>
      <c r="AD41" s="92">
        <v>0</v>
      </c>
      <c r="AE41" s="92">
        <v>0</v>
      </c>
      <c r="AF41" s="92">
        <v>0</v>
      </c>
      <c r="AG41" s="92">
        <v>0</v>
      </c>
      <c r="AH41" s="92">
        <v>0</v>
      </c>
      <c r="AI41" s="92">
        <v>0</v>
      </c>
      <c r="AJ41" s="92">
        <v>0</v>
      </c>
      <c r="AK41" s="92">
        <v>0</v>
      </c>
      <c r="AL41" s="121"/>
    </row>
    <row r="42" spans="1:38" s="49" customFormat="1" ht="35.1" customHeight="1" outlineLevel="1" x14ac:dyDescent="0.25">
      <c r="A42" s="90" t="s">
        <v>353</v>
      </c>
      <c r="B42" s="48">
        <v>1.2</v>
      </c>
      <c r="C42" s="119" t="s">
        <v>660</v>
      </c>
      <c r="D42" s="553">
        <v>0.69523000000000001</v>
      </c>
      <c r="E42" s="552">
        <v>0</v>
      </c>
      <c r="F42" s="552">
        <v>0.34761500000000001</v>
      </c>
      <c r="G42" s="552">
        <v>0.29199599999999998</v>
      </c>
      <c r="H42" s="552">
        <v>5.561900000000003E-2</v>
      </c>
      <c r="I42" s="553">
        <v>0</v>
      </c>
      <c r="J42" s="552">
        <v>0</v>
      </c>
      <c r="K42" s="552">
        <v>0</v>
      </c>
      <c r="L42" s="552">
        <v>0</v>
      </c>
      <c r="M42" s="552">
        <v>0</v>
      </c>
      <c r="N42" s="553">
        <v>-0.69523000000000001</v>
      </c>
      <c r="O42" s="553">
        <v>0</v>
      </c>
      <c r="P42" s="553">
        <v>-0.34761500000000001</v>
      </c>
      <c r="Q42" s="553">
        <v>-0.29199599999999998</v>
      </c>
      <c r="R42" s="553">
        <v>-5.561900000000003E-2</v>
      </c>
      <c r="S42" s="553">
        <v>3.9660000000000002</v>
      </c>
      <c r="T42" s="552">
        <v>0</v>
      </c>
      <c r="U42" s="552">
        <v>0.63900000000000001</v>
      </c>
      <c r="V42" s="552">
        <v>2.2789999999999999</v>
      </c>
      <c r="W42" s="552">
        <v>1.048</v>
      </c>
      <c r="X42" s="92">
        <v>0</v>
      </c>
      <c r="Y42" s="92">
        <v>0</v>
      </c>
      <c r="Z42" s="92">
        <v>0</v>
      </c>
      <c r="AA42" s="91"/>
      <c r="AB42" s="92">
        <v>0</v>
      </c>
      <c r="AC42" s="92">
        <v>0</v>
      </c>
      <c r="AD42" s="92">
        <v>0</v>
      </c>
      <c r="AE42" s="92">
        <v>0</v>
      </c>
      <c r="AF42" s="92">
        <v>0</v>
      </c>
      <c r="AG42" s="92">
        <v>0</v>
      </c>
      <c r="AH42" s="92">
        <v>0</v>
      </c>
      <c r="AI42" s="92">
        <v>0</v>
      </c>
      <c r="AJ42" s="92">
        <v>0</v>
      </c>
      <c r="AK42" s="92">
        <v>0</v>
      </c>
      <c r="AL42" s="121"/>
    </row>
    <row r="43" spans="1:38" s="49" customFormat="1" ht="35.1" customHeight="1" outlineLevel="1" x14ac:dyDescent="0.25">
      <c r="A43" s="90" t="s">
        <v>353</v>
      </c>
      <c r="B43" s="48">
        <v>1.2</v>
      </c>
      <c r="C43" s="119" t="s">
        <v>661</v>
      </c>
      <c r="D43" s="553">
        <v>0</v>
      </c>
      <c r="E43" s="552">
        <v>0</v>
      </c>
      <c r="F43" s="552">
        <v>0</v>
      </c>
      <c r="G43" s="552">
        <v>0</v>
      </c>
      <c r="H43" s="552">
        <v>0</v>
      </c>
      <c r="I43" s="553">
        <v>0</v>
      </c>
      <c r="J43" s="552">
        <v>0</v>
      </c>
      <c r="K43" s="552">
        <v>0</v>
      </c>
      <c r="L43" s="552">
        <v>0</v>
      </c>
      <c r="M43" s="552">
        <v>0</v>
      </c>
      <c r="N43" s="553">
        <v>0</v>
      </c>
      <c r="O43" s="553">
        <v>0</v>
      </c>
      <c r="P43" s="553">
        <v>0</v>
      </c>
      <c r="Q43" s="553">
        <v>0</v>
      </c>
      <c r="R43" s="553">
        <v>0</v>
      </c>
      <c r="S43" s="553">
        <v>2.9660000000000002</v>
      </c>
      <c r="T43" s="552">
        <v>0</v>
      </c>
      <c r="U43" s="552">
        <v>2.1030000000000002</v>
      </c>
      <c r="V43" s="552">
        <v>0</v>
      </c>
      <c r="W43" s="552">
        <v>0.86299999999999999</v>
      </c>
      <c r="X43" s="92">
        <v>0</v>
      </c>
      <c r="Y43" s="92">
        <v>0</v>
      </c>
      <c r="Z43" s="92">
        <v>0</v>
      </c>
      <c r="AA43" s="91"/>
      <c r="AB43" s="92">
        <v>0</v>
      </c>
      <c r="AC43" s="92">
        <v>0</v>
      </c>
      <c r="AD43" s="92">
        <v>0</v>
      </c>
      <c r="AE43" s="92">
        <v>0</v>
      </c>
      <c r="AF43" s="92">
        <v>0</v>
      </c>
      <c r="AG43" s="92">
        <v>0</v>
      </c>
      <c r="AH43" s="92">
        <v>0</v>
      </c>
      <c r="AI43" s="92">
        <v>0</v>
      </c>
      <c r="AJ43" s="92">
        <v>0</v>
      </c>
      <c r="AK43" s="92">
        <v>0</v>
      </c>
      <c r="AL43" s="121"/>
    </row>
    <row r="44" spans="1:38" s="49" customFormat="1" ht="35.1" customHeight="1" outlineLevel="1" x14ac:dyDescent="0.25">
      <c r="A44" s="90" t="s">
        <v>353</v>
      </c>
      <c r="B44" s="48">
        <v>1.2</v>
      </c>
      <c r="C44" s="119" t="s">
        <v>662</v>
      </c>
      <c r="D44" s="553">
        <v>0</v>
      </c>
      <c r="E44" s="552">
        <v>0</v>
      </c>
      <c r="F44" s="552">
        <v>0</v>
      </c>
      <c r="G44" s="552">
        <v>0</v>
      </c>
      <c r="H44" s="552">
        <v>0</v>
      </c>
      <c r="I44" s="553">
        <v>0</v>
      </c>
      <c r="J44" s="552">
        <v>0</v>
      </c>
      <c r="K44" s="552">
        <v>0</v>
      </c>
      <c r="L44" s="552">
        <v>0</v>
      </c>
      <c r="M44" s="552">
        <v>0</v>
      </c>
      <c r="N44" s="553">
        <v>0</v>
      </c>
      <c r="O44" s="553">
        <v>0</v>
      </c>
      <c r="P44" s="553">
        <v>0</v>
      </c>
      <c r="Q44" s="553">
        <v>0</v>
      </c>
      <c r="R44" s="553">
        <v>0</v>
      </c>
      <c r="S44" s="553">
        <v>1.2589999999999999</v>
      </c>
      <c r="T44" s="552">
        <v>0</v>
      </c>
      <c r="U44" s="552">
        <v>0.80500000000000005</v>
      </c>
      <c r="V44" s="552">
        <v>0</v>
      </c>
      <c r="W44" s="552">
        <v>0.45399999999999985</v>
      </c>
      <c r="X44" s="92">
        <v>0</v>
      </c>
      <c r="Y44" s="92">
        <v>0</v>
      </c>
      <c r="Z44" s="92">
        <v>0</v>
      </c>
      <c r="AA44" s="91"/>
      <c r="AB44" s="92">
        <v>0</v>
      </c>
      <c r="AC44" s="92">
        <v>0</v>
      </c>
      <c r="AD44" s="92">
        <v>0</v>
      </c>
      <c r="AE44" s="92">
        <v>0</v>
      </c>
      <c r="AF44" s="92">
        <v>0</v>
      </c>
      <c r="AG44" s="92">
        <v>0</v>
      </c>
      <c r="AH44" s="92">
        <v>0</v>
      </c>
      <c r="AI44" s="92">
        <v>0</v>
      </c>
      <c r="AJ44" s="92">
        <v>0</v>
      </c>
      <c r="AK44" s="92">
        <v>0</v>
      </c>
      <c r="AL44" s="121"/>
    </row>
    <row r="45" spans="1:38" s="49" customFormat="1" ht="35.1" customHeight="1" outlineLevel="1" x14ac:dyDescent="0.25">
      <c r="A45" s="90" t="s">
        <v>353</v>
      </c>
      <c r="B45" s="48">
        <v>1.2</v>
      </c>
      <c r="C45" s="119" t="s">
        <v>663</v>
      </c>
      <c r="D45" s="553">
        <v>0</v>
      </c>
      <c r="E45" s="552">
        <v>0</v>
      </c>
      <c r="F45" s="552">
        <v>0</v>
      </c>
      <c r="G45" s="552">
        <v>0</v>
      </c>
      <c r="H45" s="552">
        <v>0</v>
      </c>
      <c r="I45" s="553">
        <v>2.97733194</v>
      </c>
      <c r="J45" s="552">
        <v>0</v>
      </c>
      <c r="K45" s="552">
        <v>2.4536643300000001</v>
      </c>
      <c r="L45" s="552">
        <v>0</v>
      </c>
      <c r="M45" s="552">
        <v>0.52366760999999995</v>
      </c>
      <c r="N45" s="553">
        <v>2.97733194</v>
      </c>
      <c r="O45" s="553">
        <v>0</v>
      </c>
      <c r="P45" s="553">
        <v>2.4536643300000001</v>
      </c>
      <c r="Q45" s="553">
        <v>0</v>
      </c>
      <c r="R45" s="553">
        <v>0.52366760999999995</v>
      </c>
      <c r="S45" s="553">
        <v>4.992</v>
      </c>
      <c r="T45" s="552">
        <v>0</v>
      </c>
      <c r="U45" s="552">
        <v>3.0219999999999998</v>
      </c>
      <c r="V45" s="552">
        <v>0</v>
      </c>
      <c r="W45" s="552">
        <v>1.9700000000000002</v>
      </c>
      <c r="X45" s="92">
        <v>0</v>
      </c>
      <c r="Y45" s="92">
        <v>0</v>
      </c>
      <c r="Z45" s="92">
        <v>0</v>
      </c>
      <c r="AA45" s="91"/>
      <c r="AB45" s="92">
        <v>0</v>
      </c>
      <c r="AC45" s="92">
        <v>0</v>
      </c>
      <c r="AD45" s="92">
        <v>0</v>
      </c>
      <c r="AE45" s="92">
        <v>0</v>
      </c>
      <c r="AF45" s="92">
        <v>0</v>
      </c>
      <c r="AG45" s="92">
        <v>0</v>
      </c>
      <c r="AH45" s="92">
        <v>0</v>
      </c>
      <c r="AI45" s="92">
        <v>0</v>
      </c>
      <c r="AJ45" s="92">
        <v>0</v>
      </c>
      <c r="AK45" s="92">
        <v>0</v>
      </c>
      <c r="AL45" s="121"/>
    </row>
    <row r="46" spans="1:38" s="49" customFormat="1" ht="35.1" customHeight="1" outlineLevel="1" x14ac:dyDescent="0.25">
      <c r="A46" s="90" t="s">
        <v>353</v>
      </c>
      <c r="B46" s="48">
        <v>1.2</v>
      </c>
      <c r="C46" s="119" t="s">
        <v>665</v>
      </c>
      <c r="D46" s="553">
        <v>0</v>
      </c>
      <c r="E46" s="552">
        <v>0</v>
      </c>
      <c r="F46" s="552">
        <v>0</v>
      </c>
      <c r="G46" s="552">
        <v>0</v>
      </c>
      <c r="H46" s="552">
        <v>0</v>
      </c>
      <c r="I46" s="553">
        <v>0</v>
      </c>
      <c r="J46" s="552">
        <v>0</v>
      </c>
      <c r="K46" s="552">
        <v>0</v>
      </c>
      <c r="L46" s="552">
        <v>0</v>
      </c>
      <c r="M46" s="552">
        <v>0</v>
      </c>
      <c r="N46" s="553">
        <v>0</v>
      </c>
      <c r="O46" s="553">
        <v>0</v>
      </c>
      <c r="P46" s="553">
        <v>0</v>
      </c>
      <c r="Q46" s="553">
        <v>0</v>
      </c>
      <c r="R46" s="553">
        <v>0</v>
      </c>
      <c r="S46" s="553">
        <v>7.1150000000000002</v>
      </c>
      <c r="T46" s="552">
        <v>0</v>
      </c>
      <c r="U46" s="552">
        <v>1.464</v>
      </c>
      <c r="V46" s="552">
        <v>1.175</v>
      </c>
      <c r="W46" s="552">
        <v>4.476</v>
      </c>
      <c r="X46" s="92">
        <v>0</v>
      </c>
      <c r="Y46" s="92">
        <v>0</v>
      </c>
      <c r="Z46" s="92">
        <v>0</v>
      </c>
      <c r="AA46" s="91"/>
      <c r="AB46" s="92">
        <v>0</v>
      </c>
      <c r="AC46" s="92">
        <v>0</v>
      </c>
      <c r="AD46" s="92">
        <v>0</v>
      </c>
      <c r="AE46" s="92">
        <v>0</v>
      </c>
      <c r="AF46" s="92">
        <v>0</v>
      </c>
      <c r="AG46" s="92">
        <v>0</v>
      </c>
      <c r="AH46" s="92">
        <v>0</v>
      </c>
      <c r="AI46" s="92">
        <v>0</v>
      </c>
      <c r="AJ46" s="92">
        <v>0</v>
      </c>
      <c r="AK46" s="92">
        <v>0</v>
      </c>
      <c r="AL46" s="121"/>
    </row>
    <row r="47" spans="1:38" s="49" customFormat="1" ht="35.1" customHeight="1" outlineLevel="1" x14ac:dyDescent="0.25">
      <c r="A47" s="90" t="s">
        <v>353</v>
      </c>
      <c r="B47" s="48">
        <v>1.2</v>
      </c>
      <c r="C47" s="119" t="s">
        <v>666</v>
      </c>
      <c r="D47" s="553">
        <v>0.48620000000000002</v>
      </c>
      <c r="E47" s="552">
        <v>3.4029999999999998E-2</v>
      </c>
      <c r="F47" s="552">
        <v>0.24312300000000001</v>
      </c>
      <c r="G47" s="552">
        <v>0.20422299999999999</v>
      </c>
      <c r="H47" s="552">
        <v>4.8240000000000297E-3</v>
      </c>
      <c r="I47" s="553">
        <v>0</v>
      </c>
      <c r="J47" s="552">
        <v>0</v>
      </c>
      <c r="K47" s="552">
        <v>0</v>
      </c>
      <c r="L47" s="552">
        <v>0</v>
      </c>
      <c r="M47" s="552">
        <v>0</v>
      </c>
      <c r="N47" s="553">
        <v>-0.48620000000000002</v>
      </c>
      <c r="O47" s="553">
        <v>-3.4029999999999998E-2</v>
      </c>
      <c r="P47" s="553">
        <v>-0.24312300000000001</v>
      </c>
      <c r="Q47" s="553">
        <v>-0.20422299999999999</v>
      </c>
      <c r="R47" s="553">
        <v>-4.8240000000000297E-3</v>
      </c>
      <c r="S47" s="553">
        <v>0</v>
      </c>
      <c r="T47" s="552">
        <v>0</v>
      </c>
      <c r="U47" s="552">
        <v>0</v>
      </c>
      <c r="V47" s="552">
        <v>0</v>
      </c>
      <c r="W47" s="552">
        <v>0</v>
      </c>
      <c r="X47" s="92">
        <v>0</v>
      </c>
      <c r="Y47" s="92">
        <v>0</v>
      </c>
      <c r="Z47" s="92">
        <v>0</v>
      </c>
      <c r="AA47" s="91"/>
      <c r="AB47" s="92">
        <v>0</v>
      </c>
      <c r="AC47" s="92">
        <v>0</v>
      </c>
      <c r="AD47" s="92">
        <v>0</v>
      </c>
      <c r="AE47" s="92">
        <v>0</v>
      </c>
      <c r="AF47" s="92">
        <v>0</v>
      </c>
      <c r="AG47" s="92">
        <v>0</v>
      </c>
      <c r="AH47" s="92">
        <v>0</v>
      </c>
      <c r="AI47" s="92">
        <v>0</v>
      </c>
      <c r="AJ47" s="92">
        <v>0</v>
      </c>
      <c r="AK47" s="92">
        <v>0</v>
      </c>
      <c r="AL47" s="121"/>
    </row>
    <row r="48" spans="1:38" s="49" customFormat="1" ht="35.1" customHeight="1" outlineLevel="1" x14ac:dyDescent="0.25">
      <c r="A48" s="90" t="s">
        <v>353</v>
      </c>
      <c r="B48" s="48">
        <v>1.2</v>
      </c>
      <c r="C48" s="119" t="s">
        <v>667</v>
      </c>
      <c r="D48" s="553">
        <v>0.68149999999999999</v>
      </c>
      <c r="E48" s="552">
        <v>4.7705699999999997E-2</v>
      </c>
      <c r="F48" s="552">
        <v>0.34075499999999997</v>
      </c>
      <c r="G48" s="552">
        <v>0.28623399999999999</v>
      </c>
      <c r="H48" s="552">
        <v>6.8053000000000349E-3</v>
      </c>
      <c r="I48" s="553">
        <v>0</v>
      </c>
      <c r="J48" s="552">
        <v>0</v>
      </c>
      <c r="K48" s="552">
        <v>0</v>
      </c>
      <c r="L48" s="552">
        <v>0</v>
      </c>
      <c r="M48" s="552">
        <v>0</v>
      </c>
      <c r="N48" s="553">
        <v>-0.68149999999999999</v>
      </c>
      <c r="O48" s="553">
        <v>-4.7705699999999997E-2</v>
      </c>
      <c r="P48" s="553">
        <v>-0.34075499999999997</v>
      </c>
      <c r="Q48" s="553">
        <v>-0.28623399999999999</v>
      </c>
      <c r="R48" s="553">
        <v>-6.8053000000000349E-3</v>
      </c>
      <c r="S48" s="553">
        <v>0</v>
      </c>
      <c r="T48" s="552">
        <v>0</v>
      </c>
      <c r="U48" s="552">
        <v>0</v>
      </c>
      <c r="V48" s="552">
        <v>0</v>
      </c>
      <c r="W48" s="552">
        <v>0</v>
      </c>
      <c r="X48" s="92">
        <v>0</v>
      </c>
      <c r="Y48" s="92">
        <v>0</v>
      </c>
      <c r="Z48" s="92">
        <v>0</v>
      </c>
      <c r="AA48" s="91"/>
      <c r="AB48" s="92">
        <v>0</v>
      </c>
      <c r="AC48" s="92">
        <v>0</v>
      </c>
      <c r="AD48" s="92">
        <v>0</v>
      </c>
      <c r="AE48" s="92">
        <v>0</v>
      </c>
      <c r="AF48" s="92">
        <v>0</v>
      </c>
      <c r="AG48" s="92">
        <v>0</v>
      </c>
      <c r="AH48" s="92">
        <v>0</v>
      </c>
      <c r="AI48" s="92">
        <v>0</v>
      </c>
      <c r="AJ48" s="92">
        <v>0</v>
      </c>
      <c r="AK48" s="92">
        <v>0</v>
      </c>
      <c r="AL48" s="121"/>
    </row>
    <row r="49" spans="1:38" s="49" customFormat="1" ht="35.1" customHeight="1" outlineLevel="1" x14ac:dyDescent="0.25">
      <c r="A49" s="90" t="s">
        <v>353</v>
      </c>
      <c r="B49" s="48">
        <v>1.2</v>
      </c>
      <c r="C49" s="119" t="s">
        <v>668</v>
      </c>
      <c r="D49" s="553">
        <v>0</v>
      </c>
      <c r="E49" s="552">
        <v>0</v>
      </c>
      <c r="F49" s="552">
        <v>0</v>
      </c>
      <c r="G49" s="552">
        <v>0</v>
      </c>
      <c r="H49" s="552">
        <v>0</v>
      </c>
      <c r="I49" s="553">
        <v>0</v>
      </c>
      <c r="J49" s="552">
        <v>0</v>
      </c>
      <c r="K49" s="552">
        <v>0</v>
      </c>
      <c r="L49" s="552">
        <v>0</v>
      </c>
      <c r="M49" s="552">
        <v>0</v>
      </c>
      <c r="N49" s="553">
        <v>0</v>
      </c>
      <c r="O49" s="553">
        <v>0</v>
      </c>
      <c r="P49" s="553">
        <v>0</v>
      </c>
      <c r="Q49" s="553">
        <v>0</v>
      </c>
      <c r="R49" s="553">
        <v>0</v>
      </c>
      <c r="S49" s="553">
        <v>19.192</v>
      </c>
      <c r="T49" s="552">
        <v>0</v>
      </c>
      <c r="U49" s="552">
        <v>2.3879999999999999</v>
      </c>
      <c r="V49" s="552">
        <v>11.009</v>
      </c>
      <c r="W49" s="552">
        <v>5.7950000000000017</v>
      </c>
      <c r="X49" s="92">
        <v>0</v>
      </c>
      <c r="Y49" s="92">
        <v>0</v>
      </c>
      <c r="Z49" s="92">
        <v>0</v>
      </c>
      <c r="AA49" s="91"/>
      <c r="AB49" s="92">
        <v>0</v>
      </c>
      <c r="AC49" s="92">
        <v>0</v>
      </c>
      <c r="AD49" s="92">
        <v>0</v>
      </c>
      <c r="AE49" s="92">
        <v>0</v>
      </c>
      <c r="AF49" s="92">
        <v>0</v>
      </c>
      <c r="AG49" s="92">
        <v>0</v>
      </c>
      <c r="AH49" s="92">
        <v>0</v>
      </c>
      <c r="AI49" s="92">
        <v>0</v>
      </c>
      <c r="AJ49" s="92">
        <v>0</v>
      </c>
      <c r="AK49" s="92">
        <v>0</v>
      </c>
      <c r="AL49" s="121"/>
    </row>
    <row r="50" spans="1:38" s="49" customFormat="1" ht="35.1" customHeight="1" outlineLevel="1" x14ac:dyDescent="0.25">
      <c r="A50" s="90" t="s">
        <v>353</v>
      </c>
      <c r="B50" s="48">
        <v>1.2</v>
      </c>
      <c r="C50" s="119" t="s">
        <v>669</v>
      </c>
      <c r="D50" s="553">
        <v>9.5770999999999995E-2</v>
      </c>
      <c r="E50" s="552">
        <v>9.5770999999999995E-2</v>
      </c>
      <c r="F50" s="552">
        <v>0</v>
      </c>
      <c r="G50" s="552">
        <v>0</v>
      </c>
      <c r="H50" s="552">
        <v>0</v>
      </c>
      <c r="I50" s="553">
        <v>0</v>
      </c>
      <c r="J50" s="552">
        <v>0</v>
      </c>
      <c r="K50" s="552">
        <v>0</v>
      </c>
      <c r="L50" s="552">
        <v>0</v>
      </c>
      <c r="M50" s="552">
        <v>0</v>
      </c>
      <c r="N50" s="553">
        <v>-9.5770999999999995E-2</v>
      </c>
      <c r="O50" s="553">
        <v>-9.5770999999999995E-2</v>
      </c>
      <c r="P50" s="553">
        <v>0</v>
      </c>
      <c r="Q50" s="553">
        <v>0</v>
      </c>
      <c r="R50" s="553">
        <v>0</v>
      </c>
      <c r="S50" s="553">
        <v>0.38</v>
      </c>
      <c r="T50" s="552">
        <v>0.38</v>
      </c>
      <c r="U50" s="552">
        <v>0</v>
      </c>
      <c r="V50" s="552">
        <v>0</v>
      </c>
      <c r="W50" s="552">
        <v>0</v>
      </c>
      <c r="X50" s="92">
        <v>0</v>
      </c>
      <c r="Y50" s="92">
        <v>0</v>
      </c>
      <c r="Z50" s="92">
        <v>0</v>
      </c>
      <c r="AA50" s="91"/>
      <c r="AB50" s="92">
        <v>0</v>
      </c>
      <c r="AC50" s="92">
        <v>0</v>
      </c>
      <c r="AD50" s="92">
        <v>0</v>
      </c>
      <c r="AE50" s="92">
        <v>0</v>
      </c>
      <c r="AF50" s="92">
        <v>0</v>
      </c>
      <c r="AG50" s="92">
        <v>0</v>
      </c>
      <c r="AH50" s="92">
        <v>0</v>
      </c>
      <c r="AI50" s="92">
        <v>0</v>
      </c>
      <c r="AJ50" s="92">
        <v>0</v>
      </c>
      <c r="AK50" s="92">
        <v>0</v>
      </c>
      <c r="AL50" s="121"/>
    </row>
    <row r="51" spans="1:38" s="49" customFormat="1" ht="35.1" customHeight="1" outlineLevel="1" x14ac:dyDescent="0.25">
      <c r="A51" s="90" t="s">
        <v>353</v>
      </c>
      <c r="B51" s="48">
        <v>1.2</v>
      </c>
      <c r="C51" s="119" t="s">
        <v>670</v>
      </c>
      <c r="D51" s="553">
        <v>9.5699999999999993E-2</v>
      </c>
      <c r="E51" s="552">
        <v>9.5699999999999993E-2</v>
      </c>
      <c r="F51" s="552">
        <v>0</v>
      </c>
      <c r="G51" s="552">
        <v>0</v>
      </c>
      <c r="H51" s="552">
        <v>0</v>
      </c>
      <c r="I51" s="553">
        <v>0</v>
      </c>
      <c r="J51" s="552">
        <v>0</v>
      </c>
      <c r="K51" s="552">
        <v>0</v>
      </c>
      <c r="L51" s="552">
        <v>0</v>
      </c>
      <c r="M51" s="552">
        <v>0</v>
      </c>
      <c r="N51" s="553">
        <v>-9.5699999999999993E-2</v>
      </c>
      <c r="O51" s="553">
        <v>-9.5699999999999993E-2</v>
      </c>
      <c r="P51" s="553">
        <v>0</v>
      </c>
      <c r="Q51" s="553">
        <v>0</v>
      </c>
      <c r="R51" s="553">
        <v>0</v>
      </c>
      <c r="S51" s="553">
        <v>0</v>
      </c>
      <c r="T51" s="552">
        <v>0</v>
      </c>
      <c r="U51" s="552">
        <v>0</v>
      </c>
      <c r="V51" s="552">
        <v>0</v>
      </c>
      <c r="W51" s="552">
        <v>0</v>
      </c>
      <c r="X51" s="92">
        <v>0</v>
      </c>
      <c r="Y51" s="92">
        <v>0</v>
      </c>
      <c r="Z51" s="92">
        <v>0</v>
      </c>
      <c r="AA51" s="91"/>
      <c r="AB51" s="92">
        <v>0</v>
      </c>
      <c r="AC51" s="92">
        <v>0</v>
      </c>
      <c r="AD51" s="92">
        <v>0</v>
      </c>
      <c r="AE51" s="92">
        <v>0</v>
      </c>
      <c r="AF51" s="92">
        <v>0</v>
      </c>
      <c r="AG51" s="92">
        <v>0</v>
      </c>
      <c r="AH51" s="92">
        <v>0</v>
      </c>
      <c r="AI51" s="92">
        <v>0</v>
      </c>
      <c r="AJ51" s="92">
        <v>0</v>
      </c>
      <c r="AK51" s="92">
        <v>0</v>
      </c>
      <c r="AL51" s="121"/>
    </row>
    <row r="52" spans="1:38" s="49" customFormat="1" ht="35.1" customHeight="1" outlineLevel="1" x14ac:dyDescent="0.25">
      <c r="A52" s="90" t="s">
        <v>353</v>
      </c>
      <c r="B52" s="48">
        <v>1.2</v>
      </c>
      <c r="C52" s="119" t="s">
        <v>671</v>
      </c>
      <c r="D52" s="553">
        <v>0</v>
      </c>
      <c r="E52" s="552">
        <v>0</v>
      </c>
      <c r="F52" s="552">
        <v>0</v>
      </c>
      <c r="G52" s="552">
        <v>0</v>
      </c>
      <c r="H52" s="552">
        <v>0</v>
      </c>
      <c r="I52" s="553">
        <v>0</v>
      </c>
      <c r="J52" s="552">
        <v>0</v>
      </c>
      <c r="K52" s="552">
        <v>0</v>
      </c>
      <c r="L52" s="552">
        <v>0</v>
      </c>
      <c r="M52" s="552">
        <v>0</v>
      </c>
      <c r="N52" s="553">
        <v>0</v>
      </c>
      <c r="O52" s="553">
        <v>0</v>
      </c>
      <c r="P52" s="553">
        <v>0</v>
      </c>
      <c r="Q52" s="553">
        <v>0</v>
      </c>
      <c r="R52" s="553">
        <v>0</v>
      </c>
      <c r="S52" s="553">
        <v>1.0169999999999999</v>
      </c>
      <c r="T52" s="552">
        <v>0</v>
      </c>
      <c r="U52" s="552">
        <v>0.68200000000000005</v>
      </c>
      <c r="V52" s="552">
        <v>0</v>
      </c>
      <c r="W52" s="552">
        <v>0.33499999999999985</v>
      </c>
      <c r="X52" s="92">
        <v>0</v>
      </c>
      <c r="Y52" s="92">
        <v>0</v>
      </c>
      <c r="Z52" s="92">
        <v>0</v>
      </c>
      <c r="AA52" s="91"/>
      <c r="AB52" s="92">
        <v>0</v>
      </c>
      <c r="AC52" s="92">
        <v>0</v>
      </c>
      <c r="AD52" s="92">
        <v>0</v>
      </c>
      <c r="AE52" s="92">
        <v>0</v>
      </c>
      <c r="AF52" s="92">
        <v>0</v>
      </c>
      <c r="AG52" s="92">
        <v>0</v>
      </c>
      <c r="AH52" s="92">
        <v>0</v>
      </c>
      <c r="AI52" s="92">
        <v>0</v>
      </c>
      <c r="AJ52" s="92">
        <v>0</v>
      </c>
      <c r="AK52" s="92">
        <v>0</v>
      </c>
      <c r="AL52" s="121"/>
    </row>
    <row r="53" spans="1:38" s="49" customFormat="1" ht="35.1" customHeight="1" outlineLevel="1" x14ac:dyDescent="0.25">
      <c r="A53" s="90" t="s">
        <v>353</v>
      </c>
      <c r="B53" s="48">
        <v>1.2</v>
      </c>
      <c r="C53" s="119" t="s">
        <v>672</v>
      </c>
      <c r="D53" s="553">
        <v>0</v>
      </c>
      <c r="E53" s="552">
        <v>0</v>
      </c>
      <c r="F53" s="552">
        <v>0</v>
      </c>
      <c r="G53" s="552">
        <v>0</v>
      </c>
      <c r="H53" s="552">
        <v>0</v>
      </c>
      <c r="I53" s="553">
        <v>0</v>
      </c>
      <c r="J53" s="552">
        <v>0</v>
      </c>
      <c r="K53" s="552">
        <v>0</v>
      </c>
      <c r="L53" s="552">
        <v>0</v>
      </c>
      <c r="M53" s="552">
        <v>0</v>
      </c>
      <c r="N53" s="553">
        <v>0</v>
      </c>
      <c r="O53" s="553">
        <v>0</v>
      </c>
      <c r="P53" s="553">
        <v>0</v>
      </c>
      <c r="Q53" s="553">
        <v>0</v>
      </c>
      <c r="R53" s="553">
        <v>0</v>
      </c>
      <c r="S53" s="553">
        <v>4.6749999999999998</v>
      </c>
      <c r="T53" s="552">
        <v>0</v>
      </c>
      <c r="U53" s="552">
        <v>3.2480000000000002</v>
      </c>
      <c r="V53" s="552">
        <v>0</v>
      </c>
      <c r="W53" s="552">
        <v>1.4269999999999996</v>
      </c>
      <c r="X53" s="92">
        <v>0</v>
      </c>
      <c r="Y53" s="92">
        <v>0</v>
      </c>
      <c r="Z53" s="92">
        <v>0</v>
      </c>
      <c r="AA53" s="91"/>
      <c r="AB53" s="92">
        <v>0</v>
      </c>
      <c r="AC53" s="92">
        <v>0</v>
      </c>
      <c r="AD53" s="92">
        <v>0</v>
      </c>
      <c r="AE53" s="92">
        <v>0</v>
      </c>
      <c r="AF53" s="92">
        <v>0</v>
      </c>
      <c r="AG53" s="92">
        <v>0</v>
      </c>
      <c r="AH53" s="92">
        <v>0</v>
      </c>
      <c r="AI53" s="92">
        <v>0</v>
      </c>
      <c r="AJ53" s="92">
        <v>0</v>
      </c>
      <c r="AK53" s="92">
        <v>0</v>
      </c>
      <c r="AL53" s="121"/>
    </row>
    <row r="54" spans="1:38" s="49" customFormat="1" ht="35.1" customHeight="1" outlineLevel="1" x14ac:dyDescent="0.25">
      <c r="A54" s="90" t="s">
        <v>353</v>
      </c>
      <c r="B54" s="48">
        <v>1.2</v>
      </c>
      <c r="C54" s="119" t="s">
        <v>673</v>
      </c>
      <c r="D54" s="553">
        <v>4.5540000000000003</v>
      </c>
      <c r="E54" s="552">
        <v>0</v>
      </c>
      <c r="F54" s="552">
        <v>3.06538603</v>
      </c>
      <c r="G54" s="552">
        <v>0</v>
      </c>
      <c r="H54" s="552">
        <v>1.4886139700000003</v>
      </c>
      <c r="I54" s="553">
        <v>4.5540000000000003</v>
      </c>
      <c r="J54" s="552">
        <v>0</v>
      </c>
      <c r="K54" s="552">
        <v>3.06538603</v>
      </c>
      <c r="L54" s="552">
        <v>0</v>
      </c>
      <c r="M54" s="552">
        <v>1.4886139700000003</v>
      </c>
      <c r="N54" s="553">
        <v>0</v>
      </c>
      <c r="O54" s="553">
        <v>0</v>
      </c>
      <c r="P54" s="553">
        <v>0</v>
      </c>
      <c r="Q54" s="553">
        <v>0</v>
      </c>
      <c r="R54" s="553">
        <v>0</v>
      </c>
      <c r="S54" s="553">
        <v>0</v>
      </c>
      <c r="T54" s="552">
        <v>0</v>
      </c>
      <c r="U54" s="552">
        <v>0</v>
      </c>
      <c r="V54" s="552">
        <v>0</v>
      </c>
      <c r="W54" s="552">
        <v>0</v>
      </c>
      <c r="X54" s="92">
        <v>0</v>
      </c>
      <c r="Y54" s="92">
        <v>0</v>
      </c>
      <c r="Z54" s="92">
        <v>0</v>
      </c>
      <c r="AA54" s="91"/>
      <c r="AB54" s="92">
        <v>0</v>
      </c>
      <c r="AC54" s="92">
        <v>0</v>
      </c>
      <c r="AD54" s="92">
        <v>0</v>
      </c>
      <c r="AE54" s="92">
        <v>0</v>
      </c>
      <c r="AF54" s="92">
        <v>0</v>
      </c>
      <c r="AG54" s="92">
        <v>0</v>
      </c>
      <c r="AH54" s="92">
        <v>0</v>
      </c>
      <c r="AI54" s="92">
        <v>0</v>
      </c>
      <c r="AJ54" s="92">
        <v>0</v>
      </c>
      <c r="AK54" s="92">
        <v>0</v>
      </c>
      <c r="AL54" s="121"/>
    </row>
    <row r="55" spans="1:38" s="49" customFormat="1" ht="35.1" customHeight="1" outlineLevel="1" x14ac:dyDescent="0.25">
      <c r="A55" s="90" t="s">
        <v>353</v>
      </c>
      <c r="B55" s="48">
        <v>1.2</v>
      </c>
      <c r="C55" s="119" t="s">
        <v>664</v>
      </c>
      <c r="D55" s="553">
        <v>0</v>
      </c>
      <c r="E55" s="552">
        <v>0</v>
      </c>
      <c r="F55" s="552">
        <v>0</v>
      </c>
      <c r="G55" s="552">
        <v>0</v>
      </c>
      <c r="H55" s="552">
        <v>0</v>
      </c>
      <c r="I55" s="553">
        <v>0</v>
      </c>
      <c r="J55" s="552">
        <v>0</v>
      </c>
      <c r="K55" s="552">
        <v>0</v>
      </c>
      <c r="L55" s="552">
        <v>0</v>
      </c>
      <c r="M55" s="552">
        <v>0</v>
      </c>
      <c r="N55" s="553">
        <v>0</v>
      </c>
      <c r="O55" s="553">
        <v>0</v>
      </c>
      <c r="P55" s="553">
        <v>0</v>
      </c>
      <c r="Q55" s="553">
        <v>0</v>
      </c>
      <c r="R55" s="553">
        <v>0</v>
      </c>
      <c r="S55" s="553">
        <v>0</v>
      </c>
      <c r="T55" s="552">
        <v>0</v>
      </c>
      <c r="U55" s="552">
        <v>0</v>
      </c>
      <c r="V55" s="552">
        <v>0</v>
      </c>
      <c r="W55" s="552">
        <v>0</v>
      </c>
      <c r="X55" s="92">
        <v>0</v>
      </c>
      <c r="Y55" s="92">
        <v>0</v>
      </c>
      <c r="Z55" s="92">
        <v>0</v>
      </c>
      <c r="AA55" s="91"/>
      <c r="AB55" s="92">
        <v>0</v>
      </c>
      <c r="AC55" s="92">
        <v>0</v>
      </c>
      <c r="AD55" s="92">
        <v>0</v>
      </c>
      <c r="AE55" s="92">
        <v>0</v>
      </c>
      <c r="AF55" s="92">
        <v>0</v>
      </c>
      <c r="AG55" s="92">
        <v>0</v>
      </c>
      <c r="AH55" s="92">
        <v>0</v>
      </c>
      <c r="AI55" s="92">
        <v>0</v>
      </c>
      <c r="AJ55" s="92">
        <v>0</v>
      </c>
      <c r="AK55" s="92">
        <v>0</v>
      </c>
      <c r="AL55" s="121"/>
    </row>
    <row r="56" spans="1:38" s="49" customFormat="1" ht="35.1" customHeight="1" outlineLevel="1" x14ac:dyDescent="0.25">
      <c r="A56" s="90" t="s">
        <v>356</v>
      </c>
      <c r="B56" s="48">
        <v>1.2</v>
      </c>
      <c r="C56" s="119" t="s">
        <v>1011</v>
      </c>
      <c r="D56" s="553">
        <v>4.3105399999999996</v>
      </c>
      <c r="E56" s="552">
        <v>1.456</v>
      </c>
      <c r="F56" s="552">
        <v>3.5539999999999461E-2</v>
      </c>
      <c r="G56" s="552">
        <v>2.2970000000000002</v>
      </c>
      <c r="H56" s="552">
        <v>0.52200000000000002</v>
      </c>
      <c r="I56" s="553">
        <v>2.7640000000000002</v>
      </c>
      <c r="J56" s="552">
        <v>1.456</v>
      </c>
      <c r="K56" s="552">
        <v>0</v>
      </c>
      <c r="L56" s="552">
        <v>0</v>
      </c>
      <c r="M56" s="552">
        <v>1.3080000000000001</v>
      </c>
      <c r="N56" s="553">
        <v>-1.5465399999999998</v>
      </c>
      <c r="O56" s="553">
        <v>0</v>
      </c>
      <c r="P56" s="553">
        <v>-3.5539999999999461E-2</v>
      </c>
      <c r="Q56" s="553">
        <v>-2.2970000000000002</v>
      </c>
      <c r="R56" s="553">
        <v>0.78600000000000003</v>
      </c>
      <c r="S56" s="553">
        <v>2.9400000000000004</v>
      </c>
      <c r="T56" s="552">
        <v>0</v>
      </c>
      <c r="U56" s="552">
        <v>1.427</v>
      </c>
      <c r="V56" s="552">
        <v>0</v>
      </c>
      <c r="W56" s="552">
        <v>1.5130000000000001</v>
      </c>
      <c r="X56" s="92">
        <v>0</v>
      </c>
      <c r="Y56" s="92">
        <v>0</v>
      </c>
      <c r="Z56" s="92">
        <v>0</v>
      </c>
      <c r="AA56" s="91"/>
      <c r="AB56" s="92">
        <v>0</v>
      </c>
      <c r="AC56" s="92">
        <v>0</v>
      </c>
      <c r="AD56" s="92">
        <v>0</v>
      </c>
      <c r="AE56" s="92">
        <v>0</v>
      </c>
      <c r="AF56" s="92">
        <v>0</v>
      </c>
      <c r="AG56" s="92">
        <v>0</v>
      </c>
      <c r="AH56" s="92">
        <v>0</v>
      </c>
      <c r="AI56" s="92">
        <v>0</v>
      </c>
      <c r="AJ56" s="92">
        <v>0</v>
      </c>
      <c r="AK56" s="92">
        <v>0</v>
      </c>
      <c r="AL56" s="121"/>
    </row>
    <row r="57" spans="1:38" s="49" customFormat="1" ht="35.1" customHeight="1" outlineLevel="1" x14ac:dyDescent="0.25">
      <c r="A57" s="90" t="s">
        <v>353</v>
      </c>
      <c r="B57" s="48">
        <v>1.2</v>
      </c>
      <c r="C57" s="119" t="s">
        <v>869</v>
      </c>
      <c r="D57" s="553">
        <v>38.904980000000002</v>
      </c>
      <c r="E57" s="552">
        <v>2.7233489</v>
      </c>
      <c r="F57" s="552">
        <v>19.452400000000001</v>
      </c>
      <c r="G57" s="552">
        <v>16.340093</v>
      </c>
      <c r="H57" s="552">
        <v>0.3891381000000016</v>
      </c>
      <c r="I57" s="553">
        <v>41.012527769999998</v>
      </c>
      <c r="J57" s="552">
        <v>0</v>
      </c>
      <c r="K57" s="552">
        <v>41.012527769999998</v>
      </c>
      <c r="L57" s="552">
        <v>0</v>
      </c>
      <c r="M57" s="552">
        <v>0</v>
      </c>
      <c r="N57" s="553">
        <v>2.1075477699999952</v>
      </c>
      <c r="O57" s="553">
        <v>-2.7233489</v>
      </c>
      <c r="P57" s="553">
        <v>21.560127769999998</v>
      </c>
      <c r="Q57" s="553">
        <v>-16.340093</v>
      </c>
      <c r="R57" s="553">
        <v>-0.3891381000000016</v>
      </c>
      <c r="S57" s="553">
        <v>17.451000000000001</v>
      </c>
      <c r="T57" s="552">
        <v>0</v>
      </c>
      <c r="U57" s="552">
        <v>10.121</v>
      </c>
      <c r="V57" s="552">
        <v>0</v>
      </c>
      <c r="W57" s="552">
        <v>7.33</v>
      </c>
      <c r="X57" s="92">
        <v>0</v>
      </c>
      <c r="Y57" s="92">
        <v>0</v>
      </c>
      <c r="Z57" s="92">
        <v>0</v>
      </c>
      <c r="AA57" s="91"/>
      <c r="AB57" s="92">
        <v>0</v>
      </c>
      <c r="AC57" s="92">
        <v>0</v>
      </c>
      <c r="AD57" s="92">
        <v>0</v>
      </c>
      <c r="AE57" s="92">
        <v>0</v>
      </c>
      <c r="AF57" s="92">
        <v>0</v>
      </c>
      <c r="AG57" s="92">
        <v>0</v>
      </c>
      <c r="AH57" s="92">
        <v>0</v>
      </c>
      <c r="AI57" s="92">
        <v>0</v>
      </c>
      <c r="AJ57" s="92">
        <v>0</v>
      </c>
      <c r="AK57" s="92">
        <v>0</v>
      </c>
      <c r="AL57" s="121"/>
    </row>
    <row r="58" spans="1:38" ht="27.75" customHeight="1" x14ac:dyDescent="0.25">
      <c r="A58" s="458" t="s">
        <v>451</v>
      </c>
      <c r="B58" s="337">
        <v>1.3</v>
      </c>
      <c r="C58" s="124" t="s">
        <v>126</v>
      </c>
      <c r="D58" s="553">
        <v>37.53914082</v>
      </c>
      <c r="E58" s="554">
        <v>0</v>
      </c>
      <c r="F58" s="554">
        <v>36.244352120000002</v>
      </c>
      <c r="G58" s="554">
        <v>0</v>
      </c>
      <c r="H58" s="554">
        <v>1.2947887</v>
      </c>
      <c r="I58" s="553">
        <v>37.944458238883549</v>
      </c>
      <c r="J58" s="554">
        <v>0</v>
      </c>
      <c r="K58" s="554">
        <v>36.244352120000002</v>
      </c>
      <c r="L58" s="554">
        <v>0</v>
      </c>
      <c r="M58" s="554">
        <v>1.7001061188835431</v>
      </c>
      <c r="N58" s="553">
        <v>0.40531741888354311</v>
      </c>
      <c r="O58" s="553">
        <v>0</v>
      </c>
      <c r="P58" s="553">
        <v>0</v>
      </c>
      <c r="Q58" s="553">
        <v>0</v>
      </c>
      <c r="R58" s="553">
        <v>0.40531741888354311</v>
      </c>
      <c r="S58" s="553">
        <v>5.2317508999999998</v>
      </c>
      <c r="T58" s="554">
        <v>0</v>
      </c>
      <c r="U58" s="554">
        <v>1.3572102599999998</v>
      </c>
      <c r="V58" s="554">
        <v>2.2278040900000002</v>
      </c>
      <c r="W58" s="554">
        <v>1.64673655</v>
      </c>
      <c r="X58" s="93"/>
      <c r="Y58" s="93"/>
      <c r="Z58" s="93"/>
      <c r="AA58" s="93"/>
      <c r="AB58" s="93"/>
      <c r="AC58" s="93"/>
      <c r="AD58" s="93"/>
      <c r="AE58" s="93"/>
      <c r="AF58" s="93"/>
      <c r="AG58" s="93"/>
      <c r="AH58" s="93"/>
      <c r="AI58" s="93"/>
      <c r="AJ58" s="93"/>
      <c r="AK58" s="93"/>
    </row>
    <row r="59" spans="1:38" s="49" customFormat="1" ht="37.5" customHeight="1" outlineLevel="1" x14ac:dyDescent="0.25">
      <c r="A59" s="90" t="s">
        <v>355</v>
      </c>
      <c r="B59" s="48">
        <v>1.3</v>
      </c>
      <c r="C59" s="119" t="s">
        <v>674</v>
      </c>
      <c r="D59" s="553">
        <v>0</v>
      </c>
      <c r="E59" s="552">
        <v>0</v>
      </c>
      <c r="F59" s="552">
        <v>0</v>
      </c>
      <c r="G59" s="552">
        <v>0</v>
      </c>
      <c r="H59" s="552">
        <v>0</v>
      </c>
      <c r="I59" s="553">
        <v>0.26732018000000002</v>
      </c>
      <c r="J59" s="552">
        <v>0</v>
      </c>
      <c r="K59" s="552">
        <v>0</v>
      </c>
      <c r="L59" s="552">
        <v>0</v>
      </c>
      <c r="M59" s="552">
        <v>0.26732018000000002</v>
      </c>
      <c r="N59" s="553">
        <v>0.26732018000000002</v>
      </c>
      <c r="O59" s="553">
        <v>0</v>
      </c>
      <c r="P59" s="553">
        <v>0</v>
      </c>
      <c r="Q59" s="553">
        <v>0</v>
      </c>
      <c r="R59" s="553">
        <v>0.26732018000000002</v>
      </c>
      <c r="S59" s="553">
        <v>0.36860521000000002</v>
      </c>
      <c r="T59" s="552">
        <v>0</v>
      </c>
      <c r="U59" s="552">
        <v>0</v>
      </c>
      <c r="V59" s="552">
        <v>0</v>
      </c>
      <c r="W59" s="552">
        <v>0.36860521000000002</v>
      </c>
      <c r="X59" s="92">
        <v>0</v>
      </c>
      <c r="Y59" s="92">
        <v>0</v>
      </c>
      <c r="Z59" s="92">
        <v>0</v>
      </c>
      <c r="AA59" s="91"/>
      <c r="AB59" s="92">
        <v>0</v>
      </c>
      <c r="AC59" s="92">
        <v>0</v>
      </c>
      <c r="AD59" s="92">
        <v>0</v>
      </c>
      <c r="AE59" s="92">
        <v>0</v>
      </c>
      <c r="AF59" s="92">
        <v>0</v>
      </c>
      <c r="AG59" s="92">
        <v>0</v>
      </c>
      <c r="AH59" s="92">
        <v>0</v>
      </c>
      <c r="AI59" s="92">
        <v>0</v>
      </c>
      <c r="AJ59" s="92">
        <v>0</v>
      </c>
      <c r="AK59" s="92">
        <v>0</v>
      </c>
      <c r="AL59" s="121"/>
    </row>
    <row r="60" spans="1:38" s="49" customFormat="1" ht="37.5" customHeight="1" outlineLevel="1" x14ac:dyDescent="0.25">
      <c r="A60" s="90" t="s">
        <v>355</v>
      </c>
      <c r="B60" s="48">
        <v>1.3</v>
      </c>
      <c r="C60" s="119" t="s">
        <v>791</v>
      </c>
      <c r="D60" s="553">
        <v>2.7212931899999999</v>
      </c>
      <c r="E60" s="552">
        <v>0</v>
      </c>
      <c r="F60" s="552">
        <v>1.4265044899999999</v>
      </c>
      <c r="G60" s="552">
        <v>0</v>
      </c>
      <c r="H60" s="552">
        <v>1.2947887</v>
      </c>
      <c r="I60" s="553">
        <v>2.8592904288835435</v>
      </c>
      <c r="J60" s="552">
        <v>0</v>
      </c>
      <c r="K60" s="552">
        <v>1.4265044900000001</v>
      </c>
      <c r="L60" s="552">
        <v>0</v>
      </c>
      <c r="M60" s="552">
        <v>1.4327859388835431</v>
      </c>
      <c r="N60" s="553">
        <v>0.13799723888354309</v>
      </c>
      <c r="O60" s="553">
        <v>0</v>
      </c>
      <c r="P60" s="553">
        <v>0</v>
      </c>
      <c r="Q60" s="553">
        <v>0</v>
      </c>
      <c r="R60" s="553">
        <v>0.13799723888354309</v>
      </c>
      <c r="S60" s="553">
        <v>3.3697869499999999</v>
      </c>
      <c r="T60" s="552">
        <v>0</v>
      </c>
      <c r="U60" s="552">
        <v>0.26644392</v>
      </c>
      <c r="V60" s="552">
        <v>2.2278040900000002</v>
      </c>
      <c r="W60" s="552">
        <v>0.87553893999999999</v>
      </c>
      <c r="X60" s="92">
        <v>0</v>
      </c>
      <c r="Y60" s="92">
        <v>0</v>
      </c>
      <c r="Z60" s="92">
        <v>0</v>
      </c>
      <c r="AA60" s="91"/>
      <c r="AB60" s="92">
        <v>0</v>
      </c>
      <c r="AC60" s="92">
        <v>0</v>
      </c>
      <c r="AD60" s="92">
        <v>0</v>
      </c>
      <c r="AE60" s="92">
        <v>0</v>
      </c>
      <c r="AF60" s="92">
        <v>0</v>
      </c>
      <c r="AG60" s="92">
        <v>0</v>
      </c>
      <c r="AH60" s="92">
        <v>0</v>
      </c>
      <c r="AI60" s="92">
        <v>0</v>
      </c>
      <c r="AJ60" s="92">
        <v>0</v>
      </c>
      <c r="AK60" s="92">
        <v>3.3697869499999999</v>
      </c>
      <c r="AL60" s="121"/>
    </row>
    <row r="61" spans="1:38" s="49" customFormat="1" ht="37.5" customHeight="1" outlineLevel="1" x14ac:dyDescent="0.25">
      <c r="A61" s="90" t="s">
        <v>355</v>
      </c>
      <c r="B61" s="48">
        <v>1.3</v>
      </c>
      <c r="C61" s="119" t="s">
        <v>1012</v>
      </c>
      <c r="D61" s="553">
        <v>0</v>
      </c>
      <c r="E61" s="552">
        <v>0</v>
      </c>
      <c r="F61" s="552">
        <v>0</v>
      </c>
      <c r="G61" s="552">
        <v>0</v>
      </c>
      <c r="H61" s="552">
        <v>0</v>
      </c>
      <c r="I61" s="553">
        <v>0</v>
      </c>
      <c r="J61" s="552">
        <v>0</v>
      </c>
      <c r="K61" s="552">
        <v>0</v>
      </c>
      <c r="L61" s="552">
        <v>0</v>
      </c>
      <c r="M61" s="552">
        <v>0</v>
      </c>
      <c r="N61" s="553">
        <v>0</v>
      </c>
      <c r="O61" s="553">
        <v>0</v>
      </c>
      <c r="P61" s="553">
        <v>0</v>
      </c>
      <c r="Q61" s="553">
        <v>0</v>
      </c>
      <c r="R61" s="553">
        <v>0</v>
      </c>
      <c r="S61" s="553">
        <v>1.4933587399999999</v>
      </c>
      <c r="T61" s="552">
        <v>0</v>
      </c>
      <c r="U61" s="552">
        <v>1.0907663399999998</v>
      </c>
      <c r="V61" s="552">
        <v>0</v>
      </c>
      <c r="W61" s="552">
        <v>0.40259240000000002</v>
      </c>
      <c r="X61" s="92">
        <v>0</v>
      </c>
      <c r="Y61" s="92">
        <v>0</v>
      </c>
      <c r="Z61" s="92">
        <v>0</v>
      </c>
      <c r="AA61" s="91"/>
      <c r="AB61" s="92">
        <v>0</v>
      </c>
      <c r="AC61" s="92">
        <v>0</v>
      </c>
      <c r="AD61" s="92">
        <v>0</v>
      </c>
      <c r="AE61" s="92">
        <v>0</v>
      </c>
      <c r="AF61" s="92">
        <v>0</v>
      </c>
      <c r="AG61" s="92">
        <v>0</v>
      </c>
      <c r="AH61" s="92">
        <v>0</v>
      </c>
      <c r="AI61" s="92">
        <v>0</v>
      </c>
      <c r="AJ61" s="92">
        <v>0</v>
      </c>
      <c r="AK61" s="92">
        <v>1.4933587400000001</v>
      </c>
      <c r="AL61" s="121"/>
    </row>
    <row r="62" spans="1:38" s="49" customFormat="1" ht="37.5" customHeight="1" outlineLevel="1" x14ac:dyDescent="0.25">
      <c r="A62" s="90" t="s">
        <v>353</v>
      </c>
      <c r="B62" s="48">
        <v>1.3</v>
      </c>
      <c r="C62" s="119" t="s">
        <v>676</v>
      </c>
      <c r="D62" s="553">
        <v>34.817847630000003</v>
      </c>
      <c r="E62" s="552">
        <v>0</v>
      </c>
      <c r="F62" s="552">
        <v>34.817847630000003</v>
      </c>
      <c r="G62" s="552">
        <v>0</v>
      </c>
      <c r="H62" s="552">
        <v>0</v>
      </c>
      <c r="I62" s="553">
        <v>34.817847630000003</v>
      </c>
      <c r="J62" s="552">
        <v>0</v>
      </c>
      <c r="K62" s="552">
        <v>34.817847630000003</v>
      </c>
      <c r="L62" s="552">
        <v>0</v>
      </c>
      <c r="M62" s="552">
        <v>0</v>
      </c>
      <c r="N62" s="553">
        <v>0</v>
      </c>
      <c r="O62" s="553">
        <v>0</v>
      </c>
      <c r="P62" s="553">
        <v>0</v>
      </c>
      <c r="Q62" s="553">
        <v>0</v>
      </c>
      <c r="R62" s="553">
        <v>0</v>
      </c>
      <c r="S62" s="553">
        <v>0</v>
      </c>
      <c r="T62" s="552">
        <v>0</v>
      </c>
      <c r="U62" s="552">
        <v>0</v>
      </c>
      <c r="V62" s="552">
        <v>0</v>
      </c>
      <c r="W62" s="552">
        <v>0</v>
      </c>
      <c r="X62" s="92">
        <v>0</v>
      </c>
      <c r="Y62" s="92">
        <v>0</v>
      </c>
      <c r="Z62" s="92">
        <v>0</v>
      </c>
      <c r="AA62" s="91"/>
      <c r="AB62" s="92">
        <v>0</v>
      </c>
      <c r="AC62" s="92">
        <v>0</v>
      </c>
      <c r="AD62" s="92">
        <v>0</v>
      </c>
      <c r="AE62" s="92">
        <v>0</v>
      </c>
      <c r="AF62" s="92">
        <v>0</v>
      </c>
      <c r="AG62" s="92">
        <v>0</v>
      </c>
      <c r="AH62" s="92">
        <v>0</v>
      </c>
      <c r="AI62" s="92">
        <v>0</v>
      </c>
      <c r="AJ62" s="92">
        <v>0</v>
      </c>
      <c r="AK62" s="92">
        <v>0</v>
      </c>
      <c r="AL62" s="121"/>
    </row>
    <row r="63" spans="1:38" ht="31.5" x14ac:dyDescent="0.25">
      <c r="A63" s="458" t="s">
        <v>452</v>
      </c>
      <c r="B63" s="337">
        <v>1.4</v>
      </c>
      <c r="C63" s="124" t="s">
        <v>350</v>
      </c>
      <c r="D63" s="553">
        <v>0</v>
      </c>
      <c r="E63" s="554">
        <v>0</v>
      </c>
      <c r="F63" s="554">
        <v>0</v>
      </c>
      <c r="G63" s="554">
        <v>0</v>
      </c>
      <c r="H63" s="554">
        <v>0</v>
      </c>
      <c r="I63" s="553">
        <v>0</v>
      </c>
      <c r="J63" s="554">
        <v>0</v>
      </c>
      <c r="K63" s="554">
        <v>0</v>
      </c>
      <c r="L63" s="554">
        <v>0</v>
      </c>
      <c r="M63" s="554">
        <v>0</v>
      </c>
      <c r="N63" s="553">
        <v>0</v>
      </c>
      <c r="O63" s="553">
        <v>0</v>
      </c>
      <c r="P63" s="553">
        <v>0</v>
      </c>
      <c r="Q63" s="553">
        <v>0</v>
      </c>
      <c r="R63" s="553">
        <v>0</v>
      </c>
      <c r="S63" s="553">
        <v>0</v>
      </c>
      <c r="T63" s="554">
        <v>0</v>
      </c>
      <c r="U63" s="554">
        <v>0</v>
      </c>
      <c r="V63" s="554">
        <v>0</v>
      </c>
      <c r="W63" s="554">
        <v>0</v>
      </c>
      <c r="X63" s="93"/>
      <c r="Y63" s="93"/>
      <c r="Z63" s="93"/>
      <c r="AA63" s="93"/>
      <c r="AB63" s="93"/>
      <c r="AC63" s="93"/>
      <c r="AD63" s="93"/>
      <c r="AE63" s="93"/>
      <c r="AF63" s="93"/>
      <c r="AG63" s="93"/>
      <c r="AH63" s="93"/>
      <c r="AI63" s="93"/>
      <c r="AJ63" s="93"/>
      <c r="AK63" s="93"/>
    </row>
    <row r="64" spans="1:38" ht="29.25" customHeight="1" x14ac:dyDescent="0.25">
      <c r="A64" s="458" t="s">
        <v>453</v>
      </c>
      <c r="B64" s="337">
        <v>1.5</v>
      </c>
      <c r="C64" s="124" t="s">
        <v>351</v>
      </c>
      <c r="D64" s="553">
        <v>1075.8039237007481</v>
      </c>
      <c r="E64" s="554">
        <v>136.49252303902475</v>
      </c>
      <c r="F64" s="554">
        <v>500.7939543419713</v>
      </c>
      <c r="G64" s="554">
        <v>339.20042205297926</v>
      </c>
      <c r="H64" s="554">
        <v>99.317024266772648</v>
      </c>
      <c r="I64" s="553">
        <v>1017.7096158192411</v>
      </c>
      <c r="J64" s="554">
        <v>84.070629330000003</v>
      </c>
      <c r="K64" s="554">
        <v>518.61629044999995</v>
      </c>
      <c r="L64" s="554">
        <v>283.29334259800004</v>
      </c>
      <c r="M64" s="554">
        <v>131.72935344124119</v>
      </c>
      <c r="N64" s="553">
        <v>-58.094307881506779</v>
      </c>
      <c r="O64" s="553">
        <v>-52.421893709024744</v>
      </c>
      <c r="P64" s="553">
        <v>17.822336108028651</v>
      </c>
      <c r="Q64" s="553">
        <v>-55.907079454979225</v>
      </c>
      <c r="R64" s="553">
        <v>32.412329174468539</v>
      </c>
      <c r="S64" s="553">
        <v>597.98012631000017</v>
      </c>
      <c r="T64" s="554">
        <v>30.127721459999997</v>
      </c>
      <c r="U64" s="554">
        <v>355.96009001000004</v>
      </c>
      <c r="V64" s="554">
        <v>82.767028400000001</v>
      </c>
      <c r="W64" s="554">
        <v>129.12528644000011</v>
      </c>
      <c r="X64" s="93"/>
      <c r="Y64" s="93"/>
      <c r="Z64" s="93"/>
      <c r="AA64" s="93"/>
      <c r="AB64" s="93"/>
      <c r="AC64" s="93"/>
      <c r="AD64" s="93"/>
      <c r="AE64" s="93"/>
      <c r="AF64" s="93"/>
      <c r="AG64" s="93"/>
      <c r="AH64" s="93"/>
      <c r="AI64" s="93"/>
      <c r="AJ64" s="93"/>
      <c r="AK64" s="93"/>
    </row>
    <row r="65" spans="1:38" s="49" customFormat="1" ht="37.5" customHeight="1" outlineLevel="1" x14ac:dyDescent="0.25">
      <c r="A65" s="90" t="s">
        <v>353</v>
      </c>
      <c r="B65" s="48">
        <v>1.5</v>
      </c>
      <c r="C65" s="119" t="s">
        <v>473</v>
      </c>
      <c r="D65" s="553">
        <v>11.1</v>
      </c>
      <c r="E65" s="555">
        <v>11.1</v>
      </c>
      <c r="F65" s="555">
        <v>0</v>
      </c>
      <c r="G65" s="555">
        <v>0</v>
      </c>
      <c r="H65" s="555">
        <v>0</v>
      </c>
      <c r="I65" s="553">
        <v>0.93033317999999998</v>
      </c>
      <c r="J65" s="555">
        <v>0</v>
      </c>
      <c r="K65" s="555">
        <v>0</v>
      </c>
      <c r="L65" s="555">
        <v>0</v>
      </c>
      <c r="M65" s="555">
        <v>0.93033317999999998</v>
      </c>
      <c r="N65" s="553">
        <v>-10.16966682</v>
      </c>
      <c r="O65" s="553">
        <v>-11.1</v>
      </c>
      <c r="P65" s="553">
        <v>0</v>
      </c>
      <c r="Q65" s="553">
        <v>0</v>
      </c>
      <c r="R65" s="553">
        <v>0.93033317999999998</v>
      </c>
      <c r="S65" s="553">
        <v>0.76800000000000002</v>
      </c>
      <c r="T65" s="552">
        <v>0</v>
      </c>
      <c r="U65" s="552">
        <v>0</v>
      </c>
      <c r="V65" s="552">
        <v>0</v>
      </c>
      <c r="W65" s="552">
        <v>0.76800000000000002</v>
      </c>
      <c r="X65" s="92">
        <v>0</v>
      </c>
      <c r="Y65" s="92">
        <v>0</v>
      </c>
      <c r="Z65" s="92">
        <v>0</v>
      </c>
      <c r="AA65" s="91"/>
      <c r="AB65" s="92">
        <v>0</v>
      </c>
      <c r="AC65" s="92">
        <v>0</v>
      </c>
      <c r="AD65" s="92">
        <v>0</v>
      </c>
      <c r="AE65" s="92">
        <v>0</v>
      </c>
      <c r="AF65" s="92">
        <v>0</v>
      </c>
      <c r="AG65" s="92">
        <v>0</v>
      </c>
      <c r="AH65" s="92">
        <v>0</v>
      </c>
      <c r="AI65" s="92">
        <v>0</v>
      </c>
      <c r="AJ65" s="92">
        <v>0</v>
      </c>
      <c r="AK65" s="92">
        <v>0</v>
      </c>
      <c r="AL65" s="121"/>
    </row>
    <row r="66" spans="1:38" s="49" customFormat="1" ht="37.5" customHeight="1" outlineLevel="1" x14ac:dyDescent="0.25">
      <c r="A66" s="90" t="s">
        <v>356</v>
      </c>
      <c r="B66" s="48">
        <v>1.5</v>
      </c>
      <c r="C66" s="119" t="s">
        <v>881</v>
      </c>
      <c r="D66" s="553">
        <v>0</v>
      </c>
      <c r="E66" s="555">
        <v>0</v>
      </c>
      <c r="F66" s="555">
        <v>0</v>
      </c>
      <c r="G66" s="555">
        <v>0</v>
      </c>
      <c r="H66" s="555">
        <v>0</v>
      </c>
      <c r="I66" s="553">
        <v>1.415</v>
      </c>
      <c r="J66" s="555">
        <v>1.415</v>
      </c>
      <c r="K66" s="555">
        <v>0</v>
      </c>
      <c r="L66" s="555">
        <v>0</v>
      </c>
      <c r="M66" s="555">
        <v>0</v>
      </c>
      <c r="N66" s="553">
        <v>1.415</v>
      </c>
      <c r="O66" s="553">
        <v>1.415</v>
      </c>
      <c r="P66" s="553">
        <v>0</v>
      </c>
      <c r="Q66" s="553">
        <v>0</v>
      </c>
      <c r="R66" s="553">
        <v>0</v>
      </c>
      <c r="S66" s="553">
        <v>0</v>
      </c>
      <c r="T66" s="552">
        <v>0</v>
      </c>
      <c r="U66" s="552">
        <v>0</v>
      </c>
      <c r="V66" s="552">
        <v>0</v>
      </c>
      <c r="W66" s="552">
        <v>0</v>
      </c>
      <c r="X66" s="92">
        <v>0</v>
      </c>
      <c r="Y66" s="92">
        <v>0</v>
      </c>
      <c r="Z66" s="92">
        <v>0</v>
      </c>
      <c r="AA66" s="91"/>
      <c r="AB66" s="92">
        <v>0</v>
      </c>
      <c r="AC66" s="92">
        <v>0</v>
      </c>
      <c r="AD66" s="92">
        <v>0</v>
      </c>
      <c r="AE66" s="92">
        <v>0</v>
      </c>
      <c r="AF66" s="92">
        <v>0</v>
      </c>
      <c r="AG66" s="92">
        <v>0</v>
      </c>
      <c r="AH66" s="92">
        <v>0</v>
      </c>
      <c r="AI66" s="92">
        <v>0</v>
      </c>
      <c r="AJ66" s="92">
        <v>0</v>
      </c>
      <c r="AK66" s="92">
        <v>0</v>
      </c>
      <c r="AL66" s="121"/>
    </row>
    <row r="67" spans="1:38" s="49" customFormat="1" ht="37.5" customHeight="1" outlineLevel="1" x14ac:dyDescent="0.25">
      <c r="A67" s="90" t="s">
        <v>355</v>
      </c>
      <c r="B67" s="48">
        <v>1.5</v>
      </c>
      <c r="C67" s="119" t="s">
        <v>713</v>
      </c>
      <c r="D67" s="553">
        <v>0</v>
      </c>
      <c r="E67" s="555">
        <v>0</v>
      </c>
      <c r="F67" s="555">
        <v>0</v>
      </c>
      <c r="G67" s="555">
        <v>0</v>
      </c>
      <c r="H67" s="555">
        <v>0</v>
      </c>
      <c r="I67" s="553">
        <v>2.6116759999999999E-2</v>
      </c>
      <c r="J67" s="555">
        <v>0</v>
      </c>
      <c r="K67" s="555">
        <v>0</v>
      </c>
      <c r="L67" s="555">
        <v>0</v>
      </c>
      <c r="M67" s="555">
        <v>2.6116759999999999E-2</v>
      </c>
      <c r="N67" s="553">
        <v>2.6116759999999999E-2</v>
      </c>
      <c r="O67" s="553">
        <v>0</v>
      </c>
      <c r="P67" s="553">
        <v>0</v>
      </c>
      <c r="Q67" s="553">
        <v>0</v>
      </c>
      <c r="R67" s="553">
        <v>2.6116759999999999E-2</v>
      </c>
      <c r="S67" s="553">
        <v>2.2132850000000003E-2</v>
      </c>
      <c r="T67" s="552">
        <v>0</v>
      </c>
      <c r="U67" s="552">
        <v>0</v>
      </c>
      <c r="V67" s="552">
        <v>0</v>
      </c>
      <c r="W67" s="552">
        <v>2.2132850000000003E-2</v>
      </c>
      <c r="X67" s="92">
        <v>0</v>
      </c>
      <c r="Y67" s="92">
        <v>0</v>
      </c>
      <c r="Z67" s="92">
        <v>0</v>
      </c>
      <c r="AA67" s="91"/>
      <c r="AB67" s="92">
        <v>0</v>
      </c>
      <c r="AC67" s="92">
        <v>0</v>
      </c>
      <c r="AD67" s="92">
        <v>0</v>
      </c>
      <c r="AE67" s="92">
        <v>0</v>
      </c>
      <c r="AF67" s="92">
        <v>0</v>
      </c>
      <c r="AG67" s="92">
        <v>0</v>
      </c>
      <c r="AH67" s="92">
        <v>0</v>
      </c>
      <c r="AI67" s="92">
        <v>0</v>
      </c>
      <c r="AJ67" s="92">
        <v>0</v>
      </c>
      <c r="AK67" s="92">
        <v>0</v>
      </c>
      <c r="AL67" s="121"/>
    </row>
    <row r="68" spans="1:38" s="49" customFormat="1" ht="37.5" customHeight="1" outlineLevel="1" x14ac:dyDescent="0.25">
      <c r="A68" s="90" t="s">
        <v>356</v>
      </c>
      <c r="B68" s="48">
        <v>1.5</v>
      </c>
      <c r="C68" s="119" t="s">
        <v>487</v>
      </c>
      <c r="D68" s="553">
        <v>35.81000899739999</v>
      </c>
      <c r="E68" s="555">
        <v>0</v>
      </c>
      <c r="F68" s="555">
        <v>35.41599999999999</v>
      </c>
      <c r="G68" s="555">
        <v>0</v>
      </c>
      <c r="H68" s="555">
        <v>0.39400899740000089</v>
      </c>
      <c r="I68" s="553">
        <v>35.809999999999995</v>
      </c>
      <c r="J68" s="555">
        <v>0</v>
      </c>
      <c r="K68" s="555">
        <v>33.563999999999993</v>
      </c>
      <c r="L68" s="555">
        <v>0</v>
      </c>
      <c r="M68" s="555">
        <v>2.246</v>
      </c>
      <c r="N68" s="553">
        <v>-8.9973999977122077E-6</v>
      </c>
      <c r="O68" s="553">
        <v>0</v>
      </c>
      <c r="P68" s="553">
        <v>-1.8519999999999968</v>
      </c>
      <c r="Q68" s="553">
        <v>0</v>
      </c>
      <c r="R68" s="553">
        <v>1.851991002599999</v>
      </c>
      <c r="S68" s="553">
        <v>23.87</v>
      </c>
      <c r="T68" s="552">
        <v>-1E-3</v>
      </c>
      <c r="U68" s="552">
        <v>13.885</v>
      </c>
      <c r="V68" s="552">
        <v>0</v>
      </c>
      <c r="W68" s="552">
        <v>9.9860000000000007</v>
      </c>
      <c r="X68" s="92">
        <v>0</v>
      </c>
      <c r="Y68" s="92">
        <v>0</v>
      </c>
      <c r="Z68" s="92">
        <v>0</v>
      </c>
      <c r="AA68" s="91"/>
      <c r="AB68" s="92">
        <v>0</v>
      </c>
      <c r="AC68" s="92">
        <v>0</v>
      </c>
      <c r="AD68" s="92">
        <v>0</v>
      </c>
      <c r="AE68" s="92">
        <v>0</v>
      </c>
      <c r="AF68" s="92">
        <v>2015</v>
      </c>
      <c r="AG68" s="92">
        <v>0</v>
      </c>
      <c r="AH68" s="92">
        <v>0</v>
      </c>
      <c r="AI68" s="92" t="s">
        <v>715</v>
      </c>
      <c r="AJ68" s="92">
        <v>3.3569999999999998</v>
      </c>
      <c r="AK68" s="92">
        <v>0</v>
      </c>
      <c r="AL68" s="121"/>
    </row>
    <row r="69" spans="1:38" s="49" customFormat="1" ht="37.5" customHeight="1" outlineLevel="1" x14ac:dyDescent="0.25">
      <c r="A69" s="90" t="s">
        <v>356</v>
      </c>
      <c r="B69" s="48">
        <v>1.5</v>
      </c>
      <c r="C69" s="119" t="s">
        <v>488</v>
      </c>
      <c r="D69" s="553">
        <v>47.434584137031372</v>
      </c>
      <c r="E69" s="555">
        <v>0</v>
      </c>
      <c r="F69" s="555">
        <v>38.521000000000001</v>
      </c>
      <c r="G69" s="555">
        <v>0</v>
      </c>
      <c r="H69" s="555">
        <v>8.9135841370313731</v>
      </c>
      <c r="I69" s="553">
        <v>38.655999999999999</v>
      </c>
      <c r="J69" s="555">
        <v>0</v>
      </c>
      <c r="K69" s="555">
        <v>31.321000000000002</v>
      </c>
      <c r="L69" s="555">
        <v>0</v>
      </c>
      <c r="M69" s="555">
        <v>7.335</v>
      </c>
      <c r="N69" s="553">
        <v>-8.7785841370313733</v>
      </c>
      <c r="O69" s="553">
        <v>0</v>
      </c>
      <c r="P69" s="553">
        <v>-7.1999999999999993</v>
      </c>
      <c r="Q69" s="553">
        <v>0</v>
      </c>
      <c r="R69" s="553">
        <v>-1.5785841370313731</v>
      </c>
      <c r="S69" s="553">
        <v>51.95</v>
      </c>
      <c r="T69" s="552">
        <v>0</v>
      </c>
      <c r="U69" s="552">
        <v>39.305</v>
      </c>
      <c r="V69" s="552">
        <v>0</v>
      </c>
      <c r="W69" s="552">
        <v>12.645</v>
      </c>
      <c r="X69" s="92">
        <v>0</v>
      </c>
      <c r="Y69" s="92">
        <v>0</v>
      </c>
      <c r="Z69" s="92">
        <v>0</v>
      </c>
      <c r="AA69" s="91"/>
      <c r="AB69" s="92">
        <v>0</v>
      </c>
      <c r="AC69" s="92">
        <v>0</v>
      </c>
      <c r="AD69" s="92">
        <v>0</v>
      </c>
      <c r="AE69" s="92">
        <v>0</v>
      </c>
      <c r="AF69" s="92">
        <v>0</v>
      </c>
      <c r="AG69" s="92">
        <v>0</v>
      </c>
      <c r="AH69" s="92">
        <v>0</v>
      </c>
      <c r="AI69" s="92">
        <v>0</v>
      </c>
      <c r="AJ69" s="92">
        <v>0</v>
      </c>
      <c r="AK69" s="92">
        <v>0</v>
      </c>
      <c r="AL69" s="121"/>
    </row>
    <row r="70" spans="1:38" s="49" customFormat="1" ht="37.5" customHeight="1" outlineLevel="1" x14ac:dyDescent="0.25">
      <c r="A70" s="90" t="s">
        <v>356</v>
      </c>
      <c r="B70" s="48">
        <v>1.5</v>
      </c>
      <c r="C70" s="119" t="s">
        <v>489</v>
      </c>
      <c r="D70" s="553">
        <v>1.9509490310659058E-2</v>
      </c>
      <c r="E70" s="555">
        <v>1.9509490310659058E-2</v>
      </c>
      <c r="F70" s="555">
        <v>0</v>
      </c>
      <c r="G70" s="555">
        <v>0</v>
      </c>
      <c r="H70" s="555">
        <v>0</v>
      </c>
      <c r="I70" s="553">
        <v>0</v>
      </c>
      <c r="J70" s="555">
        <v>0</v>
      </c>
      <c r="K70" s="555">
        <v>0</v>
      </c>
      <c r="L70" s="555">
        <v>0</v>
      </c>
      <c r="M70" s="555">
        <v>0</v>
      </c>
      <c r="N70" s="553">
        <v>-1.9509490310659058E-2</v>
      </c>
      <c r="O70" s="553">
        <v>-1.9509490310659058E-2</v>
      </c>
      <c r="P70" s="553">
        <v>0</v>
      </c>
      <c r="Q70" s="553">
        <v>0</v>
      </c>
      <c r="R70" s="553">
        <v>0</v>
      </c>
      <c r="S70" s="553">
        <v>0</v>
      </c>
      <c r="T70" s="552">
        <v>0</v>
      </c>
      <c r="U70" s="552">
        <v>0</v>
      </c>
      <c r="V70" s="552">
        <v>0</v>
      </c>
      <c r="W70" s="552">
        <v>0</v>
      </c>
      <c r="X70" s="92">
        <v>0</v>
      </c>
      <c r="Y70" s="92">
        <v>0</v>
      </c>
      <c r="Z70" s="92">
        <v>0</v>
      </c>
      <c r="AA70" s="91"/>
      <c r="AB70" s="92">
        <v>0</v>
      </c>
      <c r="AC70" s="92">
        <v>0</v>
      </c>
      <c r="AD70" s="92">
        <v>0</v>
      </c>
      <c r="AE70" s="92">
        <v>0</v>
      </c>
      <c r="AF70" s="92">
        <v>0</v>
      </c>
      <c r="AG70" s="92">
        <v>0</v>
      </c>
      <c r="AH70" s="92">
        <v>0</v>
      </c>
      <c r="AI70" s="92">
        <v>0</v>
      </c>
      <c r="AJ70" s="92">
        <v>0</v>
      </c>
      <c r="AK70" s="92">
        <v>0</v>
      </c>
      <c r="AL70" s="121"/>
    </row>
    <row r="71" spans="1:38" s="49" customFormat="1" ht="37.5" customHeight="1" outlineLevel="1" x14ac:dyDescent="0.25">
      <c r="A71" s="90" t="s">
        <v>356</v>
      </c>
      <c r="B71" s="48">
        <v>1.5</v>
      </c>
      <c r="C71" s="119" t="s">
        <v>884</v>
      </c>
      <c r="D71" s="553">
        <v>0</v>
      </c>
      <c r="E71" s="555">
        <v>0</v>
      </c>
      <c r="F71" s="555">
        <v>0</v>
      </c>
      <c r="G71" s="555">
        <v>0</v>
      </c>
      <c r="H71" s="555">
        <v>0</v>
      </c>
      <c r="I71" s="553">
        <v>0</v>
      </c>
      <c r="J71" s="555">
        <v>0</v>
      </c>
      <c r="K71" s="555">
        <v>0</v>
      </c>
      <c r="L71" s="555">
        <v>0</v>
      </c>
      <c r="M71" s="555">
        <v>0</v>
      </c>
      <c r="N71" s="553">
        <v>0</v>
      </c>
      <c r="O71" s="553">
        <v>0</v>
      </c>
      <c r="P71" s="553">
        <v>0</v>
      </c>
      <c r="Q71" s="553">
        <v>0</v>
      </c>
      <c r="R71" s="553">
        <v>0</v>
      </c>
      <c r="S71" s="553">
        <v>0.19700000000000001</v>
      </c>
      <c r="T71" s="552">
        <v>0</v>
      </c>
      <c r="U71" s="552">
        <v>0</v>
      </c>
      <c r="V71" s="552">
        <v>0</v>
      </c>
      <c r="W71" s="552">
        <v>0.19700000000000001</v>
      </c>
      <c r="X71" s="92">
        <v>0</v>
      </c>
      <c r="Y71" s="92">
        <v>0</v>
      </c>
      <c r="Z71" s="92">
        <v>0</v>
      </c>
      <c r="AA71" s="91"/>
      <c r="AB71" s="92">
        <v>0</v>
      </c>
      <c r="AC71" s="92">
        <v>0</v>
      </c>
      <c r="AD71" s="92">
        <v>0</v>
      </c>
      <c r="AE71" s="92">
        <v>0</v>
      </c>
      <c r="AF71" s="92">
        <v>0</v>
      </c>
      <c r="AG71" s="92">
        <v>0</v>
      </c>
      <c r="AH71" s="92">
        <v>0</v>
      </c>
      <c r="AI71" s="92">
        <v>0</v>
      </c>
      <c r="AJ71" s="92">
        <v>0</v>
      </c>
      <c r="AK71" s="92">
        <v>0</v>
      </c>
      <c r="AL71" s="121"/>
    </row>
    <row r="72" spans="1:38" s="49" customFormat="1" ht="37.5" customHeight="1" outlineLevel="1" x14ac:dyDescent="0.25">
      <c r="A72" s="90" t="s">
        <v>356</v>
      </c>
      <c r="B72" s="48">
        <v>1.5</v>
      </c>
      <c r="C72" s="119" t="s">
        <v>490</v>
      </c>
      <c r="D72" s="553">
        <v>0</v>
      </c>
      <c r="E72" s="555">
        <v>0</v>
      </c>
      <c r="F72" s="555">
        <v>0</v>
      </c>
      <c r="G72" s="555">
        <v>0</v>
      </c>
      <c r="H72" s="555">
        <v>0</v>
      </c>
      <c r="I72" s="553">
        <v>0</v>
      </c>
      <c r="J72" s="555">
        <v>0</v>
      </c>
      <c r="K72" s="555">
        <v>0</v>
      </c>
      <c r="L72" s="555">
        <v>0</v>
      </c>
      <c r="M72" s="555">
        <v>0</v>
      </c>
      <c r="N72" s="553">
        <v>0</v>
      </c>
      <c r="O72" s="553">
        <v>0</v>
      </c>
      <c r="P72" s="553">
        <v>0</v>
      </c>
      <c r="Q72" s="553">
        <v>0</v>
      </c>
      <c r="R72" s="553">
        <v>0</v>
      </c>
      <c r="S72" s="553">
        <v>0</v>
      </c>
      <c r="T72" s="552">
        <v>0</v>
      </c>
      <c r="U72" s="552">
        <v>0</v>
      </c>
      <c r="V72" s="552">
        <v>0</v>
      </c>
      <c r="W72" s="552">
        <v>0</v>
      </c>
      <c r="X72" s="92">
        <v>0</v>
      </c>
      <c r="Y72" s="92">
        <v>0</v>
      </c>
      <c r="Z72" s="92">
        <v>0</v>
      </c>
      <c r="AA72" s="91"/>
      <c r="AB72" s="92">
        <v>0</v>
      </c>
      <c r="AC72" s="92">
        <v>0</v>
      </c>
      <c r="AD72" s="92">
        <v>0</v>
      </c>
      <c r="AE72" s="92">
        <v>0</v>
      </c>
      <c r="AF72" s="92">
        <v>0</v>
      </c>
      <c r="AG72" s="92">
        <v>0</v>
      </c>
      <c r="AH72" s="92">
        <v>0</v>
      </c>
      <c r="AI72" s="92">
        <v>0</v>
      </c>
      <c r="AJ72" s="92">
        <v>0</v>
      </c>
      <c r="AK72" s="92">
        <v>0</v>
      </c>
      <c r="AL72" s="121"/>
    </row>
    <row r="73" spans="1:38" s="49" customFormat="1" ht="37.5" customHeight="1" outlineLevel="1" x14ac:dyDescent="0.25">
      <c r="A73" s="90" t="s">
        <v>356</v>
      </c>
      <c r="B73" s="48">
        <v>1.5</v>
      </c>
      <c r="C73" s="119" t="s">
        <v>885</v>
      </c>
      <c r="D73" s="553">
        <v>2.1030000000000002</v>
      </c>
      <c r="E73" s="555">
        <v>0</v>
      </c>
      <c r="F73" s="555">
        <v>2.1030000000000002</v>
      </c>
      <c r="G73" s="555">
        <v>0</v>
      </c>
      <c r="H73" s="555">
        <v>0</v>
      </c>
      <c r="I73" s="553">
        <v>0</v>
      </c>
      <c r="J73" s="555">
        <v>0</v>
      </c>
      <c r="K73" s="555">
        <v>0</v>
      </c>
      <c r="L73" s="555">
        <v>0</v>
      </c>
      <c r="M73" s="555">
        <v>0</v>
      </c>
      <c r="N73" s="553">
        <v>-2.1030000000000002</v>
      </c>
      <c r="O73" s="553">
        <v>0</v>
      </c>
      <c r="P73" s="553">
        <v>-2.1030000000000002</v>
      </c>
      <c r="Q73" s="553">
        <v>0</v>
      </c>
      <c r="R73" s="553">
        <v>0</v>
      </c>
      <c r="S73" s="553">
        <v>4.8610000000000007</v>
      </c>
      <c r="T73" s="552">
        <v>0</v>
      </c>
      <c r="U73" s="552">
        <v>1.05</v>
      </c>
      <c r="V73" s="552">
        <v>3.6820000000000004</v>
      </c>
      <c r="W73" s="552">
        <v>0.129</v>
      </c>
      <c r="X73" s="92">
        <v>0</v>
      </c>
      <c r="Y73" s="92">
        <v>0</v>
      </c>
      <c r="Z73" s="92">
        <v>0</v>
      </c>
      <c r="AA73" s="91"/>
      <c r="AB73" s="92">
        <v>0</v>
      </c>
      <c r="AC73" s="92">
        <v>0</v>
      </c>
      <c r="AD73" s="92">
        <v>0</v>
      </c>
      <c r="AE73" s="92">
        <v>0</v>
      </c>
      <c r="AF73" s="92">
        <v>0</v>
      </c>
      <c r="AG73" s="92">
        <v>0</v>
      </c>
      <c r="AH73" s="92">
        <v>0</v>
      </c>
      <c r="AI73" s="92">
        <v>0</v>
      </c>
      <c r="AJ73" s="92">
        <v>0</v>
      </c>
      <c r="AK73" s="92">
        <v>0</v>
      </c>
      <c r="AL73" s="121"/>
    </row>
    <row r="74" spans="1:38" s="49" customFormat="1" ht="37.5" customHeight="1" outlineLevel="1" x14ac:dyDescent="0.25">
      <c r="A74" s="90" t="s">
        <v>353</v>
      </c>
      <c r="B74" s="48">
        <v>1.5</v>
      </c>
      <c r="C74" s="119" t="s">
        <v>457</v>
      </c>
      <c r="D74" s="553">
        <v>189.96970999999999</v>
      </c>
      <c r="E74" s="555">
        <v>13.297879</v>
      </c>
      <c r="F74" s="555">
        <v>94.9848535</v>
      </c>
      <c r="G74" s="555">
        <v>79.787276899999995</v>
      </c>
      <c r="H74" s="555">
        <v>1.8997005999999974</v>
      </c>
      <c r="I74" s="553">
        <v>179.41047334000001</v>
      </c>
      <c r="J74" s="555">
        <v>0</v>
      </c>
      <c r="K74" s="555">
        <v>177.05246533000002</v>
      </c>
      <c r="L74" s="555">
        <v>0</v>
      </c>
      <c r="M74" s="555">
        <v>2.3580080099999998</v>
      </c>
      <c r="N74" s="553">
        <v>-10.559236659999968</v>
      </c>
      <c r="O74" s="553">
        <v>-13.297879</v>
      </c>
      <c r="P74" s="553">
        <v>82.067611830000018</v>
      </c>
      <c r="Q74" s="553">
        <v>-79.787276899999995</v>
      </c>
      <c r="R74" s="553">
        <v>0.45830741000000241</v>
      </c>
      <c r="S74" s="553">
        <v>173.09001000000012</v>
      </c>
      <c r="T74" s="552">
        <v>15.045999999999999</v>
      </c>
      <c r="U74" s="552">
        <v>150.04400000000001</v>
      </c>
      <c r="V74" s="552">
        <v>0</v>
      </c>
      <c r="W74" s="552">
        <v>8.0000100000001098</v>
      </c>
      <c r="X74" s="92">
        <v>0</v>
      </c>
      <c r="Y74" s="92">
        <v>0</v>
      </c>
      <c r="Z74" s="92">
        <v>0</v>
      </c>
      <c r="AA74" s="91"/>
      <c r="AB74" s="92">
        <v>0</v>
      </c>
      <c r="AC74" s="92">
        <v>0</v>
      </c>
      <c r="AD74" s="92">
        <v>0</v>
      </c>
      <c r="AE74" s="92">
        <v>0</v>
      </c>
      <c r="AF74" s="92">
        <v>0</v>
      </c>
      <c r="AG74" s="92">
        <v>0</v>
      </c>
      <c r="AH74" s="92">
        <v>0</v>
      </c>
      <c r="AI74" s="92">
        <v>0</v>
      </c>
      <c r="AJ74" s="92">
        <v>0</v>
      </c>
      <c r="AK74" s="92">
        <v>0</v>
      </c>
      <c r="AL74" s="121"/>
    </row>
    <row r="75" spans="1:38" s="49" customFormat="1" ht="37.5" customHeight="1" outlineLevel="1" x14ac:dyDescent="0.25">
      <c r="A75" s="90" t="s">
        <v>353</v>
      </c>
      <c r="B75" s="48">
        <v>1.5</v>
      </c>
      <c r="C75" s="119" t="s">
        <v>638</v>
      </c>
      <c r="D75" s="553">
        <v>0</v>
      </c>
      <c r="E75" s="555">
        <v>0</v>
      </c>
      <c r="F75" s="555">
        <v>0</v>
      </c>
      <c r="G75" s="555">
        <v>0</v>
      </c>
      <c r="H75" s="555">
        <v>0</v>
      </c>
      <c r="I75" s="553">
        <v>0</v>
      </c>
      <c r="J75" s="555">
        <v>0</v>
      </c>
      <c r="K75" s="555">
        <v>0</v>
      </c>
      <c r="L75" s="555">
        <v>0</v>
      </c>
      <c r="M75" s="555">
        <v>0</v>
      </c>
      <c r="N75" s="553">
        <v>0</v>
      </c>
      <c r="O75" s="553">
        <v>0</v>
      </c>
      <c r="P75" s="553">
        <v>0</v>
      </c>
      <c r="Q75" s="553">
        <v>0</v>
      </c>
      <c r="R75" s="553">
        <v>0</v>
      </c>
      <c r="S75" s="553">
        <v>0</v>
      </c>
      <c r="T75" s="552">
        <v>0</v>
      </c>
      <c r="U75" s="552">
        <v>0</v>
      </c>
      <c r="V75" s="552">
        <v>0</v>
      </c>
      <c r="W75" s="552">
        <v>0</v>
      </c>
      <c r="X75" s="92">
        <v>0</v>
      </c>
      <c r="Y75" s="92">
        <v>0</v>
      </c>
      <c r="Z75" s="92">
        <v>0</v>
      </c>
      <c r="AA75" s="91"/>
      <c r="AB75" s="92">
        <v>0</v>
      </c>
      <c r="AC75" s="92">
        <v>0</v>
      </c>
      <c r="AD75" s="92">
        <v>0</v>
      </c>
      <c r="AE75" s="92">
        <v>0</v>
      </c>
      <c r="AF75" s="92">
        <v>0</v>
      </c>
      <c r="AG75" s="92">
        <v>0</v>
      </c>
      <c r="AH75" s="92">
        <v>0</v>
      </c>
      <c r="AI75" s="92">
        <v>0</v>
      </c>
      <c r="AJ75" s="92">
        <v>0</v>
      </c>
      <c r="AK75" s="92">
        <v>0</v>
      </c>
      <c r="AL75" s="121"/>
    </row>
    <row r="76" spans="1:38" s="49" customFormat="1" ht="37.5" customHeight="1" outlineLevel="1" x14ac:dyDescent="0.25">
      <c r="A76" s="90" t="s">
        <v>353</v>
      </c>
      <c r="B76" s="48">
        <v>1.5</v>
      </c>
      <c r="C76" s="119" t="s">
        <v>714</v>
      </c>
      <c r="D76" s="553">
        <v>0.99</v>
      </c>
      <c r="E76" s="555">
        <v>0.49199999999999999</v>
      </c>
      <c r="F76" s="555">
        <v>0</v>
      </c>
      <c r="G76" s="555">
        <v>0</v>
      </c>
      <c r="H76" s="555">
        <v>0.498</v>
      </c>
      <c r="I76" s="553">
        <v>0.49199999999999999</v>
      </c>
      <c r="J76" s="555">
        <v>0.49199999999999999</v>
      </c>
      <c r="K76" s="555">
        <v>0</v>
      </c>
      <c r="L76" s="555">
        <v>0</v>
      </c>
      <c r="M76" s="555">
        <v>0</v>
      </c>
      <c r="N76" s="553">
        <v>-0.498</v>
      </c>
      <c r="O76" s="553">
        <v>0</v>
      </c>
      <c r="P76" s="553">
        <v>0</v>
      </c>
      <c r="Q76" s="553">
        <v>0</v>
      </c>
      <c r="R76" s="553">
        <v>-0.498</v>
      </c>
      <c r="S76" s="553">
        <v>0.44</v>
      </c>
      <c r="T76" s="552">
        <v>0.41799999999999998</v>
      </c>
      <c r="U76" s="552">
        <v>0</v>
      </c>
      <c r="V76" s="552">
        <v>0</v>
      </c>
      <c r="W76" s="552">
        <v>2.200000000000002E-2</v>
      </c>
      <c r="X76" s="92">
        <v>0</v>
      </c>
      <c r="Y76" s="92">
        <v>0</v>
      </c>
      <c r="Z76" s="92">
        <v>0</v>
      </c>
      <c r="AA76" s="91"/>
      <c r="AB76" s="92">
        <v>0</v>
      </c>
      <c r="AC76" s="92">
        <v>0</v>
      </c>
      <c r="AD76" s="92">
        <v>0</v>
      </c>
      <c r="AE76" s="92">
        <v>0</v>
      </c>
      <c r="AF76" s="92">
        <v>0</v>
      </c>
      <c r="AG76" s="92">
        <v>0</v>
      </c>
      <c r="AH76" s="92">
        <v>0</v>
      </c>
      <c r="AI76" s="92">
        <v>0</v>
      </c>
      <c r="AJ76" s="92">
        <v>0</v>
      </c>
      <c r="AK76" s="92">
        <v>0</v>
      </c>
      <c r="AL76" s="121"/>
    </row>
    <row r="77" spans="1:38" s="49" customFormat="1" ht="37.5" customHeight="1" outlineLevel="1" x14ac:dyDescent="0.25">
      <c r="A77" s="90" t="s">
        <v>356</v>
      </c>
      <c r="B77" s="48">
        <v>1.5</v>
      </c>
      <c r="C77" s="119" t="s">
        <v>491</v>
      </c>
      <c r="D77" s="553">
        <v>16.222999999999995</v>
      </c>
      <c r="E77" s="555">
        <v>0</v>
      </c>
      <c r="F77" s="555">
        <v>12.508999999999995</v>
      </c>
      <c r="G77" s="555">
        <v>3.0329999999999999</v>
      </c>
      <c r="H77" s="555">
        <v>0.68100000000000005</v>
      </c>
      <c r="I77" s="553">
        <v>10.875999999999999</v>
      </c>
      <c r="J77" s="555">
        <v>0</v>
      </c>
      <c r="K77" s="555">
        <v>10.875999999999999</v>
      </c>
      <c r="L77" s="555">
        <v>0</v>
      </c>
      <c r="M77" s="555">
        <v>0</v>
      </c>
      <c r="N77" s="553">
        <v>-5.3469999999999951</v>
      </c>
      <c r="O77" s="553">
        <v>0</v>
      </c>
      <c r="P77" s="553">
        <v>-1.6329999999999956</v>
      </c>
      <c r="Q77" s="553">
        <v>-3.0329999999999999</v>
      </c>
      <c r="R77" s="553">
        <v>-0.68100000000000005</v>
      </c>
      <c r="S77" s="553">
        <v>5.0670000000000002</v>
      </c>
      <c r="T77" s="552">
        <v>0</v>
      </c>
      <c r="U77" s="552">
        <v>3.79</v>
      </c>
      <c r="V77" s="552">
        <v>-1.7829999999999999</v>
      </c>
      <c r="W77" s="552">
        <v>3.06</v>
      </c>
      <c r="X77" s="92">
        <v>0</v>
      </c>
      <c r="Y77" s="92">
        <v>0</v>
      </c>
      <c r="Z77" s="92">
        <v>0</v>
      </c>
      <c r="AA77" s="91"/>
      <c r="AB77" s="92">
        <v>0</v>
      </c>
      <c r="AC77" s="92">
        <v>0</v>
      </c>
      <c r="AD77" s="92">
        <v>0</v>
      </c>
      <c r="AE77" s="92">
        <v>0</v>
      </c>
      <c r="AF77" s="92">
        <v>2015</v>
      </c>
      <c r="AG77" s="92">
        <v>0</v>
      </c>
      <c r="AH77" s="92">
        <v>0</v>
      </c>
      <c r="AI77" s="92">
        <v>0</v>
      </c>
      <c r="AJ77" s="92">
        <v>0.7</v>
      </c>
      <c r="AK77" s="92">
        <v>0</v>
      </c>
      <c r="AL77" s="121"/>
    </row>
    <row r="78" spans="1:38" s="49" customFormat="1" ht="37.5" customHeight="1" outlineLevel="1" x14ac:dyDescent="0.25">
      <c r="A78" s="90" t="s">
        <v>353</v>
      </c>
      <c r="B78" s="48">
        <v>1.5</v>
      </c>
      <c r="C78" s="119" t="s">
        <v>492</v>
      </c>
      <c r="D78" s="553">
        <v>0</v>
      </c>
      <c r="E78" s="555">
        <v>0</v>
      </c>
      <c r="F78" s="555">
        <v>0</v>
      </c>
      <c r="G78" s="555">
        <v>0</v>
      </c>
      <c r="H78" s="555">
        <v>0</v>
      </c>
      <c r="I78" s="553">
        <v>0.28853160999999999</v>
      </c>
      <c r="J78" s="555">
        <v>0</v>
      </c>
      <c r="K78" s="555">
        <v>0</v>
      </c>
      <c r="L78" s="555">
        <v>0</v>
      </c>
      <c r="M78" s="555">
        <v>0.28853160999999999</v>
      </c>
      <c r="N78" s="553">
        <v>0.28853160999999999</v>
      </c>
      <c r="O78" s="553">
        <v>0</v>
      </c>
      <c r="P78" s="553">
        <v>0</v>
      </c>
      <c r="Q78" s="553">
        <v>0</v>
      </c>
      <c r="R78" s="553">
        <v>0.28853160999999999</v>
      </c>
      <c r="S78" s="553">
        <v>0</v>
      </c>
      <c r="T78" s="552">
        <v>0</v>
      </c>
      <c r="U78" s="552">
        <v>0</v>
      </c>
      <c r="V78" s="552">
        <v>0</v>
      </c>
      <c r="W78" s="552">
        <v>0</v>
      </c>
      <c r="X78" s="92">
        <v>0</v>
      </c>
      <c r="Y78" s="92">
        <v>0</v>
      </c>
      <c r="Z78" s="92">
        <v>0</v>
      </c>
      <c r="AA78" s="91"/>
      <c r="AB78" s="92">
        <v>0</v>
      </c>
      <c r="AC78" s="92">
        <v>0</v>
      </c>
      <c r="AD78" s="92">
        <v>0</v>
      </c>
      <c r="AE78" s="92">
        <v>0</v>
      </c>
      <c r="AF78" s="92">
        <v>0</v>
      </c>
      <c r="AG78" s="92">
        <v>0</v>
      </c>
      <c r="AH78" s="92">
        <v>0</v>
      </c>
      <c r="AI78" s="92">
        <v>0</v>
      </c>
      <c r="AJ78" s="92">
        <v>0</v>
      </c>
      <c r="AK78" s="92">
        <v>0</v>
      </c>
      <c r="AL78" s="121"/>
    </row>
    <row r="79" spans="1:38" s="49" customFormat="1" ht="37.5" customHeight="1" outlineLevel="1" x14ac:dyDescent="0.25">
      <c r="A79" s="90" t="s">
        <v>353</v>
      </c>
      <c r="B79" s="48">
        <v>1.5</v>
      </c>
      <c r="C79" s="119" t="s">
        <v>562</v>
      </c>
      <c r="D79" s="553">
        <v>5.1956549999999997E-2</v>
      </c>
      <c r="E79" s="555">
        <v>0</v>
      </c>
      <c r="F79" s="555">
        <v>0</v>
      </c>
      <c r="G79" s="555">
        <v>0</v>
      </c>
      <c r="H79" s="555">
        <v>5.1956549999999997E-2</v>
      </c>
      <c r="I79" s="553">
        <v>4.0119515899999998</v>
      </c>
      <c r="J79" s="555">
        <v>0</v>
      </c>
      <c r="K79" s="555">
        <v>3.9599950399999999</v>
      </c>
      <c r="L79" s="555">
        <v>0</v>
      </c>
      <c r="M79" s="555">
        <v>5.1956549999999997E-2</v>
      </c>
      <c r="N79" s="553">
        <v>3.9599950399999999</v>
      </c>
      <c r="O79" s="553">
        <v>0</v>
      </c>
      <c r="P79" s="553">
        <v>3.9599950399999999</v>
      </c>
      <c r="Q79" s="553">
        <v>0</v>
      </c>
      <c r="R79" s="553">
        <v>0</v>
      </c>
      <c r="S79" s="553">
        <v>2.4329999999999998</v>
      </c>
      <c r="T79" s="552">
        <v>0</v>
      </c>
      <c r="U79" s="552">
        <v>0.38</v>
      </c>
      <c r="V79" s="552">
        <v>0</v>
      </c>
      <c r="W79" s="552">
        <v>2.0529999999999999</v>
      </c>
      <c r="X79" s="92">
        <v>0</v>
      </c>
      <c r="Y79" s="92">
        <v>0</v>
      </c>
      <c r="Z79" s="92">
        <v>0</v>
      </c>
      <c r="AA79" s="91"/>
      <c r="AB79" s="92">
        <v>0</v>
      </c>
      <c r="AC79" s="92">
        <v>0</v>
      </c>
      <c r="AD79" s="92">
        <v>0</v>
      </c>
      <c r="AE79" s="92">
        <v>0</v>
      </c>
      <c r="AF79" s="92">
        <v>2015</v>
      </c>
      <c r="AG79" s="92">
        <v>0</v>
      </c>
      <c r="AH79" s="92" t="s">
        <v>529</v>
      </c>
      <c r="AI79" s="92" t="s">
        <v>530</v>
      </c>
      <c r="AJ79" s="92">
        <v>4.9770000000000003</v>
      </c>
      <c r="AK79" s="92">
        <v>0</v>
      </c>
      <c r="AL79" s="121"/>
    </row>
    <row r="80" spans="1:38" s="49" customFormat="1" ht="37.5" customHeight="1" outlineLevel="1" x14ac:dyDescent="0.25">
      <c r="A80" s="90" t="s">
        <v>355</v>
      </c>
      <c r="B80" s="48">
        <v>1.5</v>
      </c>
      <c r="C80" s="119" t="s">
        <v>497</v>
      </c>
      <c r="D80" s="553">
        <v>0.62304599999999999</v>
      </c>
      <c r="E80" s="555">
        <v>0.62304599999999999</v>
      </c>
      <c r="F80" s="555">
        <v>0</v>
      </c>
      <c r="G80" s="555">
        <v>0</v>
      </c>
      <c r="H80" s="555">
        <v>0</v>
      </c>
      <c r="I80" s="553">
        <v>1.4014664226182001</v>
      </c>
      <c r="J80" s="555">
        <v>0.62304599999999999</v>
      </c>
      <c r="K80" s="555">
        <v>0</v>
      </c>
      <c r="L80" s="555">
        <v>0</v>
      </c>
      <c r="M80" s="555">
        <v>0.7784204226182001</v>
      </c>
      <c r="N80" s="553">
        <v>0.7784204226182001</v>
      </c>
      <c r="O80" s="553">
        <v>0</v>
      </c>
      <c r="P80" s="553">
        <v>0</v>
      </c>
      <c r="Q80" s="553">
        <v>0</v>
      </c>
      <c r="R80" s="553">
        <v>0.7784204226182001</v>
      </c>
      <c r="S80" s="553">
        <v>1.013466</v>
      </c>
      <c r="T80" s="552">
        <v>0</v>
      </c>
      <c r="U80" s="552">
        <v>0</v>
      </c>
      <c r="V80" s="552">
        <v>0</v>
      </c>
      <c r="W80" s="552">
        <v>1.013466</v>
      </c>
      <c r="X80" s="92">
        <v>0</v>
      </c>
      <c r="Y80" s="92">
        <v>0</v>
      </c>
      <c r="Z80" s="92">
        <v>0</v>
      </c>
      <c r="AA80" s="91"/>
      <c r="AB80" s="92">
        <v>0</v>
      </c>
      <c r="AC80" s="92">
        <v>0</v>
      </c>
      <c r="AD80" s="92">
        <v>0</v>
      </c>
      <c r="AE80" s="92">
        <v>0</v>
      </c>
      <c r="AF80" s="92">
        <v>0</v>
      </c>
      <c r="AG80" s="92">
        <v>0</v>
      </c>
      <c r="AH80" s="92">
        <v>0</v>
      </c>
      <c r="AI80" s="92">
        <v>0</v>
      </c>
      <c r="AJ80" s="92">
        <v>0</v>
      </c>
      <c r="AK80" s="92">
        <v>0</v>
      </c>
      <c r="AL80" s="121"/>
    </row>
    <row r="81" spans="1:38" s="49" customFormat="1" ht="37.5" customHeight="1" outlineLevel="1" x14ac:dyDescent="0.25">
      <c r="A81" s="90" t="s">
        <v>355</v>
      </c>
      <c r="B81" s="48">
        <v>1.5</v>
      </c>
      <c r="C81" s="119" t="s">
        <v>716</v>
      </c>
      <c r="D81" s="553">
        <v>0.12790007</v>
      </c>
      <c r="E81" s="555">
        <v>0.12790007</v>
      </c>
      <c r="F81" s="555">
        <v>0</v>
      </c>
      <c r="G81" s="555">
        <v>0</v>
      </c>
      <c r="H81" s="555">
        <v>0</v>
      </c>
      <c r="I81" s="553">
        <v>0.12790007</v>
      </c>
      <c r="J81" s="555">
        <v>0.12790007</v>
      </c>
      <c r="K81" s="555">
        <v>0</v>
      </c>
      <c r="L81" s="555">
        <v>0</v>
      </c>
      <c r="M81" s="555">
        <v>0</v>
      </c>
      <c r="N81" s="553">
        <v>0</v>
      </c>
      <c r="O81" s="553">
        <v>0</v>
      </c>
      <c r="P81" s="553">
        <v>0</v>
      </c>
      <c r="Q81" s="553">
        <v>0</v>
      </c>
      <c r="R81" s="553">
        <v>0</v>
      </c>
      <c r="S81" s="553">
        <v>1.3809140499999999</v>
      </c>
      <c r="T81" s="552">
        <v>0</v>
      </c>
      <c r="U81" s="552">
        <v>0.77273910999999995</v>
      </c>
      <c r="V81" s="552">
        <v>0</v>
      </c>
      <c r="W81" s="552">
        <v>0.60817493999999994</v>
      </c>
      <c r="X81" s="92">
        <v>0</v>
      </c>
      <c r="Y81" s="92">
        <v>0</v>
      </c>
      <c r="Z81" s="92">
        <v>0</v>
      </c>
      <c r="AA81" s="91"/>
      <c r="AB81" s="92">
        <v>0</v>
      </c>
      <c r="AC81" s="92">
        <v>0</v>
      </c>
      <c r="AD81" s="92">
        <v>0</v>
      </c>
      <c r="AE81" s="92">
        <v>0</v>
      </c>
      <c r="AF81" s="92">
        <v>0</v>
      </c>
      <c r="AG81" s="92">
        <v>0</v>
      </c>
      <c r="AH81" s="92">
        <v>0</v>
      </c>
      <c r="AI81" s="92">
        <v>0</v>
      </c>
      <c r="AJ81" s="92">
        <v>0</v>
      </c>
      <c r="AK81" s="92">
        <v>1.50881412</v>
      </c>
      <c r="AL81" s="121"/>
    </row>
    <row r="82" spans="1:38" s="49" customFormat="1" ht="37.5" customHeight="1" outlineLevel="1" x14ac:dyDescent="0.25">
      <c r="A82" s="90" t="s">
        <v>355</v>
      </c>
      <c r="B82" s="48">
        <v>1.5</v>
      </c>
      <c r="C82" s="119" t="s">
        <v>498</v>
      </c>
      <c r="D82" s="553">
        <v>0</v>
      </c>
      <c r="E82" s="555">
        <v>0</v>
      </c>
      <c r="F82" s="555">
        <v>0</v>
      </c>
      <c r="G82" s="555">
        <v>0</v>
      </c>
      <c r="H82" s="555">
        <v>0</v>
      </c>
      <c r="I82" s="553">
        <v>0</v>
      </c>
      <c r="J82" s="555">
        <v>0</v>
      </c>
      <c r="K82" s="555">
        <v>0</v>
      </c>
      <c r="L82" s="555">
        <v>0</v>
      </c>
      <c r="M82" s="555">
        <v>0</v>
      </c>
      <c r="N82" s="553">
        <v>0</v>
      </c>
      <c r="O82" s="553">
        <v>0</v>
      </c>
      <c r="P82" s="553">
        <v>0</v>
      </c>
      <c r="Q82" s="553">
        <v>0</v>
      </c>
      <c r="R82" s="553">
        <v>0</v>
      </c>
      <c r="S82" s="553">
        <v>1.6914572700000001</v>
      </c>
      <c r="T82" s="552">
        <v>1.6914572700000001</v>
      </c>
      <c r="U82" s="552">
        <v>0</v>
      </c>
      <c r="V82" s="552">
        <v>0</v>
      </c>
      <c r="W82" s="552">
        <v>0</v>
      </c>
      <c r="X82" s="92">
        <v>0</v>
      </c>
      <c r="Y82" s="92">
        <v>0</v>
      </c>
      <c r="Z82" s="92">
        <v>0</v>
      </c>
      <c r="AA82" s="91"/>
      <c r="AB82" s="92">
        <v>0</v>
      </c>
      <c r="AC82" s="92">
        <v>0</v>
      </c>
      <c r="AD82" s="92">
        <v>0</v>
      </c>
      <c r="AE82" s="92">
        <v>0</v>
      </c>
      <c r="AF82" s="92">
        <v>0</v>
      </c>
      <c r="AG82" s="92">
        <v>0</v>
      </c>
      <c r="AH82" s="92">
        <v>0</v>
      </c>
      <c r="AI82" s="92">
        <v>0</v>
      </c>
      <c r="AJ82" s="92">
        <v>0</v>
      </c>
      <c r="AK82" s="92">
        <v>0</v>
      </c>
      <c r="AL82" s="121"/>
    </row>
    <row r="83" spans="1:38" s="49" customFormat="1" ht="37.5" customHeight="1" outlineLevel="1" x14ac:dyDescent="0.25">
      <c r="A83" s="90" t="s">
        <v>355</v>
      </c>
      <c r="B83" s="48">
        <v>1.5</v>
      </c>
      <c r="C83" s="119" t="s">
        <v>499</v>
      </c>
      <c r="D83" s="553">
        <v>0</v>
      </c>
      <c r="E83" s="555">
        <v>0</v>
      </c>
      <c r="F83" s="555">
        <v>0</v>
      </c>
      <c r="G83" s="555">
        <v>0</v>
      </c>
      <c r="H83" s="555">
        <v>0</v>
      </c>
      <c r="I83" s="553">
        <v>0</v>
      </c>
      <c r="J83" s="555">
        <v>0</v>
      </c>
      <c r="K83" s="555">
        <v>0</v>
      </c>
      <c r="L83" s="555">
        <v>0</v>
      </c>
      <c r="M83" s="555">
        <v>0</v>
      </c>
      <c r="N83" s="553">
        <v>0</v>
      </c>
      <c r="O83" s="553">
        <v>0</v>
      </c>
      <c r="P83" s="553">
        <v>0</v>
      </c>
      <c r="Q83" s="553">
        <v>0</v>
      </c>
      <c r="R83" s="553">
        <v>0</v>
      </c>
      <c r="S83" s="553">
        <v>0</v>
      </c>
      <c r="T83" s="552">
        <v>0</v>
      </c>
      <c r="U83" s="552">
        <v>0</v>
      </c>
      <c r="V83" s="552">
        <v>0</v>
      </c>
      <c r="W83" s="552">
        <v>0</v>
      </c>
      <c r="X83" s="92">
        <v>0</v>
      </c>
      <c r="Y83" s="92">
        <v>0</v>
      </c>
      <c r="Z83" s="92">
        <v>0</v>
      </c>
      <c r="AA83" s="91"/>
      <c r="AB83" s="92">
        <v>0</v>
      </c>
      <c r="AC83" s="92">
        <v>0</v>
      </c>
      <c r="AD83" s="92">
        <v>0</v>
      </c>
      <c r="AE83" s="92">
        <v>0</v>
      </c>
      <c r="AF83" s="92">
        <v>0</v>
      </c>
      <c r="AG83" s="92">
        <v>0</v>
      </c>
      <c r="AH83" s="92">
        <v>0</v>
      </c>
      <c r="AI83" s="92">
        <v>0</v>
      </c>
      <c r="AJ83" s="92">
        <v>0</v>
      </c>
      <c r="AK83" s="92">
        <v>0</v>
      </c>
      <c r="AL83" s="121"/>
    </row>
    <row r="84" spans="1:38" s="49" customFormat="1" ht="37.5" customHeight="1" outlineLevel="1" x14ac:dyDescent="0.25">
      <c r="A84" s="90" t="s">
        <v>355</v>
      </c>
      <c r="B84" s="48">
        <v>1.5</v>
      </c>
      <c r="C84" s="119" t="s">
        <v>404</v>
      </c>
      <c r="D84" s="553">
        <v>0</v>
      </c>
      <c r="E84" s="555">
        <v>0</v>
      </c>
      <c r="F84" s="555">
        <v>0</v>
      </c>
      <c r="G84" s="555">
        <v>0</v>
      </c>
      <c r="H84" s="555">
        <v>0</v>
      </c>
      <c r="I84" s="553">
        <v>2.3484289999999999</v>
      </c>
      <c r="J84" s="555">
        <v>0</v>
      </c>
      <c r="K84" s="555">
        <v>0</v>
      </c>
      <c r="L84" s="555">
        <v>0</v>
      </c>
      <c r="M84" s="555">
        <v>2.3484289999999999</v>
      </c>
      <c r="N84" s="553">
        <v>2.3484289999999999</v>
      </c>
      <c r="O84" s="553">
        <v>0</v>
      </c>
      <c r="P84" s="553">
        <v>0</v>
      </c>
      <c r="Q84" s="553">
        <v>0</v>
      </c>
      <c r="R84" s="553">
        <v>2.3484289999999999</v>
      </c>
      <c r="S84" s="553">
        <v>0.42579270000000002</v>
      </c>
      <c r="T84" s="552">
        <v>0</v>
      </c>
      <c r="U84" s="552">
        <v>0</v>
      </c>
      <c r="V84" s="552">
        <v>0</v>
      </c>
      <c r="W84" s="552">
        <v>0.42579270000000002</v>
      </c>
      <c r="X84" s="92">
        <v>0</v>
      </c>
      <c r="Y84" s="92">
        <v>0</v>
      </c>
      <c r="Z84" s="92">
        <v>0</v>
      </c>
      <c r="AA84" s="91"/>
      <c r="AB84" s="92">
        <v>0</v>
      </c>
      <c r="AC84" s="92">
        <v>0</v>
      </c>
      <c r="AD84" s="92">
        <v>0</v>
      </c>
      <c r="AE84" s="92">
        <v>0</v>
      </c>
      <c r="AF84" s="92">
        <v>0</v>
      </c>
      <c r="AG84" s="92">
        <v>0</v>
      </c>
      <c r="AH84" s="92">
        <v>0</v>
      </c>
      <c r="AI84" s="92">
        <v>0</v>
      </c>
      <c r="AJ84" s="92">
        <v>0</v>
      </c>
      <c r="AK84" s="92">
        <v>0</v>
      </c>
      <c r="AL84" s="121"/>
    </row>
    <row r="85" spans="1:38" s="49" customFormat="1" ht="37.5" customHeight="1" outlineLevel="1" x14ac:dyDescent="0.25">
      <c r="A85" s="90" t="s">
        <v>355</v>
      </c>
      <c r="B85" s="48">
        <v>1.5</v>
      </c>
      <c r="C85" s="119" t="s">
        <v>717</v>
      </c>
      <c r="D85" s="553">
        <v>0.49799894</v>
      </c>
      <c r="E85" s="555">
        <v>0.49799894</v>
      </c>
      <c r="F85" s="555">
        <v>0</v>
      </c>
      <c r="G85" s="555">
        <v>0</v>
      </c>
      <c r="H85" s="555">
        <v>0</v>
      </c>
      <c r="I85" s="553">
        <v>0.78806332790260003</v>
      </c>
      <c r="J85" s="555">
        <v>0.49799894</v>
      </c>
      <c r="K85" s="555">
        <v>0</v>
      </c>
      <c r="L85" s="555">
        <v>0</v>
      </c>
      <c r="M85" s="555">
        <v>0.29006438790260003</v>
      </c>
      <c r="N85" s="553">
        <v>0.29006438790260003</v>
      </c>
      <c r="O85" s="553">
        <v>0</v>
      </c>
      <c r="P85" s="553">
        <v>0</v>
      </c>
      <c r="Q85" s="553">
        <v>0</v>
      </c>
      <c r="R85" s="553">
        <v>0.29006438790260003</v>
      </c>
      <c r="S85" s="553">
        <v>4.9103337800000002</v>
      </c>
      <c r="T85" s="552">
        <v>0</v>
      </c>
      <c r="U85" s="552">
        <v>0.97169978000000001</v>
      </c>
      <c r="V85" s="552">
        <v>1.73111006</v>
      </c>
      <c r="W85" s="552">
        <v>2.2075239399999997</v>
      </c>
      <c r="X85" s="92">
        <v>0</v>
      </c>
      <c r="Y85" s="92">
        <v>0</v>
      </c>
      <c r="Z85" s="92">
        <v>0</v>
      </c>
      <c r="AA85" s="91"/>
      <c r="AB85" s="92">
        <v>0</v>
      </c>
      <c r="AC85" s="92">
        <v>0</v>
      </c>
      <c r="AD85" s="92">
        <v>0</v>
      </c>
      <c r="AE85" s="92">
        <v>0</v>
      </c>
      <c r="AF85" s="92">
        <v>0</v>
      </c>
      <c r="AG85" s="92">
        <v>0</v>
      </c>
      <c r="AH85" s="92">
        <v>0</v>
      </c>
      <c r="AI85" s="92">
        <v>0</v>
      </c>
      <c r="AJ85" s="92">
        <v>0</v>
      </c>
      <c r="AK85" s="92">
        <v>5.3323667800000001</v>
      </c>
      <c r="AL85" s="121"/>
    </row>
    <row r="86" spans="1:38" s="49" customFormat="1" ht="37.5" customHeight="1" outlineLevel="1" x14ac:dyDescent="0.25">
      <c r="A86" s="90" t="s">
        <v>356</v>
      </c>
      <c r="B86" s="48">
        <v>1.5</v>
      </c>
      <c r="C86" s="119" t="s">
        <v>500</v>
      </c>
      <c r="D86" s="553">
        <v>18.18</v>
      </c>
      <c r="E86" s="555">
        <v>0</v>
      </c>
      <c r="F86" s="555">
        <v>10.584999999999999</v>
      </c>
      <c r="G86" s="555">
        <v>4.266</v>
      </c>
      <c r="H86" s="555">
        <v>3.3290000000000002</v>
      </c>
      <c r="I86" s="553">
        <v>0</v>
      </c>
      <c r="J86" s="555">
        <v>0</v>
      </c>
      <c r="K86" s="555">
        <v>0</v>
      </c>
      <c r="L86" s="555">
        <v>0</v>
      </c>
      <c r="M86" s="555">
        <v>0</v>
      </c>
      <c r="N86" s="553">
        <v>-18.18</v>
      </c>
      <c r="O86" s="553">
        <v>0</v>
      </c>
      <c r="P86" s="553">
        <v>-10.584999999999999</v>
      </c>
      <c r="Q86" s="553">
        <v>-4.266</v>
      </c>
      <c r="R86" s="553">
        <v>-3.3290000000000002</v>
      </c>
      <c r="S86" s="553">
        <v>17.621000000000002</v>
      </c>
      <c r="T86" s="552">
        <v>0</v>
      </c>
      <c r="U86" s="552">
        <v>15.312000000000001</v>
      </c>
      <c r="V86" s="552">
        <v>0</v>
      </c>
      <c r="W86" s="552">
        <v>2.3089999999999997</v>
      </c>
      <c r="X86" s="92">
        <v>0</v>
      </c>
      <c r="Y86" s="92">
        <v>0</v>
      </c>
      <c r="Z86" s="92">
        <v>0</v>
      </c>
      <c r="AA86" s="91"/>
      <c r="AB86" s="92">
        <v>0</v>
      </c>
      <c r="AC86" s="92">
        <v>0</v>
      </c>
      <c r="AD86" s="92">
        <v>0</v>
      </c>
      <c r="AE86" s="92">
        <v>0</v>
      </c>
      <c r="AF86" s="92">
        <v>0</v>
      </c>
      <c r="AG86" s="92">
        <v>0</v>
      </c>
      <c r="AH86" s="92">
        <v>0</v>
      </c>
      <c r="AI86" s="92">
        <v>0</v>
      </c>
      <c r="AJ86" s="92">
        <v>0</v>
      </c>
      <c r="AK86" s="92">
        <v>0</v>
      </c>
      <c r="AL86" s="121"/>
    </row>
    <row r="87" spans="1:38" s="49" customFormat="1" ht="37.5" customHeight="1" outlineLevel="1" x14ac:dyDescent="0.25">
      <c r="A87" s="90" t="s">
        <v>356</v>
      </c>
      <c r="B87" s="48">
        <v>1.5</v>
      </c>
      <c r="C87" s="119" t="s">
        <v>501</v>
      </c>
      <c r="D87" s="553">
        <v>0.876</v>
      </c>
      <c r="E87" s="555">
        <v>0</v>
      </c>
      <c r="F87" s="555">
        <v>0</v>
      </c>
      <c r="G87" s="555">
        <v>0.66400000000000003</v>
      </c>
      <c r="H87" s="555">
        <v>0.21199999999999999</v>
      </c>
      <c r="I87" s="553">
        <v>0.69200000000000006</v>
      </c>
      <c r="J87" s="555">
        <v>0</v>
      </c>
      <c r="K87" s="555">
        <v>0</v>
      </c>
      <c r="L87" s="555">
        <v>0.69200000000000006</v>
      </c>
      <c r="M87" s="555">
        <v>0</v>
      </c>
      <c r="N87" s="553">
        <v>-0.18399999999999997</v>
      </c>
      <c r="O87" s="553">
        <v>0</v>
      </c>
      <c r="P87" s="553">
        <v>0</v>
      </c>
      <c r="Q87" s="553">
        <v>2.8000000000000025E-2</v>
      </c>
      <c r="R87" s="553">
        <v>-0.21199999999999999</v>
      </c>
      <c r="S87" s="553">
        <v>0.34699999999999998</v>
      </c>
      <c r="T87" s="552">
        <v>0</v>
      </c>
      <c r="U87" s="552">
        <v>0</v>
      </c>
      <c r="V87" s="552">
        <v>0</v>
      </c>
      <c r="W87" s="552">
        <v>0.34699999999999998</v>
      </c>
      <c r="X87" s="92">
        <v>0</v>
      </c>
      <c r="Y87" s="92">
        <v>0</v>
      </c>
      <c r="Z87" s="92">
        <v>0</v>
      </c>
      <c r="AA87" s="91"/>
      <c r="AB87" s="92">
        <v>0</v>
      </c>
      <c r="AC87" s="92">
        <v>0</v>
      </c>
      <c r="AD87" s="92">
        <v>0</v>
      </c>
      <c r="AE87" s="92">
        <v>0</v>
      </c>
      <c r="AF87" s="92">
        <v>0</v>
      </c>
      <c r="AG87" s="92">
        <v>0</v>
      </c>
      <c r="AH87" s="92">
        <v>0</v>
      </c>
      <c r="AI87" s="92">
        <v>0</v>
      </c>
      <c r="AJ87" s="92">
        <v>0</v>
      </c>
      <c r="AK87" s="92">
        <v>0</v>
      </c>
      <c r="AL87" s="121"/>
    </row>
    <row r="88" spans="1:38" s="49" customFormat="1" ht="37.5" customHeight="1" outlineLevel="1" x14ac:dyDescent="0.25">
      <c r="A88" s="90" t="s">
        <v>356</v>
      </c>
      <c r="B88" s="48">
        <v>1.5</v>
      </c>
      <c r="C88" s="119" t="s">
        <v>502</v>
      </c>
      <c r="D88" s="553">
        <v>0.18441216951398781</v>
      </c>
      <c r="E88" s="555">
        <v>0.18441216951398781</v>
      </c>
      <c r="F88" s="555">
        <v>0</v>
      </c>
      <c r="G88" s="555">
        <v>0</v>
      </c>
      <c r="H88" s="555">
        <v>0</v>
      </c>
      <c r="I88" s="553">
        <v>0</v>
      </c>
      <c r="J88" s="555">
        <v>0</v>
      </c>
      <c r="K88" s="555">
        <v>0</v>
      </c>
      <c r="L88" s="555">
        <v>0</v>
      </c>
      <c r="M88" s="555">
        <v>0</v>
      </c>
      <c r="N88" s="553">
        <v>-0.18441216951398781</v>
      </c>
      <c r="O88" s="553">
        <v>-0.18441216951398781</v>
      </c>
      <c r="P88" s="553">
        <v>0</v>
      </c>
      <c r="Q88" s="553">
        <v>0</v>
      </c>
      <c r="R88" s="553">
        <v>0</v>
      </c>
      <c r="S88" s="553">
        <v>0</v>
      </c>
      <c r="T88" s="552">
        <v>0</v>
      </c>
      <c r="U88" s="552">
        <v>0</v>
      </c>
      <c r="V88" s="552">
        <v>0</v>
      </c>
      <c r="W88" s="552">
        <v>0</v>
      </c>
      <c r="X88" s="92">
        <v>0</v>
      </c>
      <c r="Y88" s="92">
        <v>0</v>
      </c>
      <c r="Z88" s="92">
        <v>0</v>
      </c>
      <c r="AA88" s="91"/>
      <c r="AB88" s="92">
        <v>0</v>
      </c>
      <c r="AC88" s="92">
        <v>0</v>
      </c>
      <c r="AD88" s="92">
        <v>0</v>
      </c>
      <c r="AE88" s="92">
        <v>0</v>
      </c>
      <c r="AF88" s="92">
        <v>0</v>
      </c>
      <c r="AG88" s="92">
        <v>0</v>
      </c>
      <c r="AH88" s="92">
        <v>0</v>
      </c>
      <c r="AI88" s="92">
        <v>0</v>
      </c>
      <c r="AJ88" s="92">
        <v>0</v>
      </c>
      <c r="AK88" s="92">
        <v>0</v>
      </c>
      <c r="AL88" s="121"/>
    </row>
    <row r="89" spans="1:38" s="49" customFormat="1" ht="37.5" customHeight="1" outlineLevel="1" x14ac:dyDescent="0.25">
      <c r="A89" s="90" t="s">
        <v>356</v>
      </c>
      <c r="B89" s="48">
        <v>1.5</v>
      </c>
      <c r="C89" s="119" t="s">
        <v>503</v>
      </c>
      <c r="D89" s="553">
        <v>0.18441216951398781</v>
      </c>
      <c r="E89" s="555">
        <v>0.18441216951398781</v>
      </c>
      <c r="F89" s="555">
        <v>0</v>
      </c>
      <c r="G89" s="555">
        <v>0</v>
      </c>
      <c r="H89" s="555">
        <v>0</v>
      </c>
      <c r="I89" s="553">
        <v>0</v>
      </c>
      <c r="J89" s="555">
        <v>0</v>
      </c>
      <c r="K89" s="555">
        <v>0</v>
      </c>
      <c r="L89" s="555">
        <v>0</v>
      </c>
      <c r="M89" s="555">
        <v>0</v>
      </c>
      <c r="N89" s="553">
        <v>-0.18441216951398781</v>
      </c>
      <c r="O89" s="553">
        <v>-0.18441216951398781</v>
      </c>
      <c r="P89" s="553">
        <v>0</v>
      </c>
      <c r="Q89" s="553">
        <v>0</v>
      </c>
      <c r="R89" s="553">
        <v>0</v>
      </c>
      <c r="S89" s="553">
        <v>0</v>
      </c>
      <c r="T89" s="552">
        <v>0</v>
      </c>
      <c r="U89" s="552">
        <v>0</v>
      </c>
      <c r="V89" s="552">
        <v>0</v>
      </c>
      <c r="W89" s="552">
        <v>0</v>
      </c>
      <c r="X89" s="92">
        <v>0</v>
      </c>
      <c r="Y89" s="92">
        <v>0</v>
      </c>
      <c r="Z89" s="92">
        <v>0</v>
      </c>
      <c r="AA89" s="91"/>
      <c r="AB89" s="92">
        <v>0</v>
      </c>
      <c r="AC89" s="92">
        <v>0</v>
      </c>
      <c r="AD89" s="92">
        <v>0</v>
      </c>
      <c r="AE89" s="92">
        <v>0</v>
      </c>
      <c r="AF89" s="92">
        <v>0</v>
      </c>
      <c r="AG89" s="92">
        <v>0</v>
      </c>
      <c r="AH89" s="92">
        <v>0</v>
      </c>
      <c r="AI89" s="92">
        <v>0</v>
      </c>
      <c r="AJ89" s="92">
        <v>0</v>
      </c>
      <c r="AK89" s="92">
        <v>0</v>
      </c>
      <c r="AL89" s="121"/>
    </row>
    <row r="90" spans="1:38" s="49" customFormat="1" ht="37.5" customHeight="1" outlineLevel="1" x14ac:dyDescent="0.25">
      <c r="A90" s="90" t="s">
        <v>356</v>
      </c>
      <c r="B90" s="48">
        <v>1.5</v>
      </c>
      <c r="C90" s="119" t="s">
        <v>504</v>
      </c>
      <c r="D90" s="553">
        <v>0.18441216951398781</v>
      </c>
      <c r="E90" s="555">
        <v>0.18441216951398781</v>
      </c>
      <c r="F90" s="555">
        <v>0</v>
      </c>
      <c r="G90" s="555">
        <v>0</v>
      </c>
      <c r="H90" s="555">
        <v>0</v>
      </c>
      <c r="I90" s="553">
        <v>0</v>
      </c>
      <c r="J90" s="555">
        <v>0</v>
      </c>
      <c r="K90" s="555">
        <v>0</v>
      </c>
      <c r="L90" s="555">
        <v>0</v>
      </c>
      <c r="M90" s="555">
        <v>0</v>
      </c>
      <c r="N90" s="553">
        <v>-0.18441216951398781</v>
      </c>
      <c r="O90" s="553">
        <v>-0.18441216951398781</v>
      </c>
      <c r="P90" s="553">
        <v>0</v>
      </c>
      <c r="Q90" s="553">
        <v>0</v>
      </c>
      <c r="R90" s="553">
        <v>0</v>
      </c>
      <c r="S90" s="553">
        <v>0</v>
      </c>
      <c r="T90" s="552">
        <v>0</v>
      </c>
      <c r="U90" s="552">
        <v>0</v>
      </c>
      <c r="V90" s="552">
        <v>0</v>
      </c>
      <c r="W90" s="552">
        <v>0</v>
      </c>
      <c r="X90" s="92">
        <v>0</v>
      </c>
      <c r="Y90" s="92">
        <v>0</v>
      </c>
      <c r="Z90" s="92">
        <v>0</v>
      </c>
      <c r="AA90" s="91"/>
      <c r="AB90" s="92">
        <v>0</v>
      </c>
      <c r="AC90" s="92">
        <v>0</v>
      </c>
      <c r="AD90" s="92">
        <v>0</v>
      </c>
      <c r="AE90" s="92">
        <v>0</v>
      </c>
      <c r="AF90" s="92">
        <v>0</v>
      </c>
      <c r="AG90" s="92">
        <v>0</v>
      </c>
      <c r="AH90" s="92">
        <v>0</v>
      </c>
      <c r="AI90" s="92">
        <v>0</v>
      </c>
      <c r="AJ90" s="92">
        <v>0</v>
      </c>
      <c r="AK90" s="92">
        <v>0</v>
      </c>
      <c r="AL90" s="121"/>
    </row>
    <row r="91" spans="1:38" s="49" customFormat="1" ht="37.5" customHeight="1" outlineLevel="1" x14ac:dyDescent="0.25">
      <c r="A91" s="90" t="s">
        <v>356</v>
      </c>
      <c r="B91" s="48">
        <v>1.5</v>
      </c>
      <c r="C91" s="119" t="s">
        <v>522</v>
      </c>
      <c r="D91" s="553">
        <v>2.8769999999999998</v>
      </c>
      <c r="E91" s="555">
        <v>0</v>
      </c>
      <c r="F91" s="555">
        <v>0</v>
      </c>
      <c r="G91" s="555">
        <v>0</v>
      </c>
      <c r="H91" s="555">
        <v>2.8769999999999998</v>
      </c>
      <c r="I91" s="553">
        <v>4.8369999999999997</v>
      </c>
      <c r="J91" s="555">
        <v>5.3999999999999999E-2</v>
      </c>
      <c r="K91" s="555">
        <v>0.876</v>
      </c>
      <c r="L91" s="555">
        <v>1.03</v>
      </c>
      <c r="M91" s="555">
        <v>2.8769999999999998</v>
      </c>
      <c r="N91" s="553">
        <v>1.96</v>
      </c>
      <c r="O91" s="553">
        <v>5.3999999999999999E-2</v>
      </c>
      <c r="P91" s="553">
        <v>0.876</v>
      </c>
      <c r="Q91" s="553">
        <v>1.03</v>
      </c>
      <c r="R91" s="553">
        <v>0</v>
      </c>
      <c r="S91" s="553">
        <v>4.6790000000000003</v>
      </c>
      <c r="T91" s="552">
        <v>4.5999999999999999E-2</v>
      </c>
      <c r="U91" s="552">
        <v>0.74299999999999999</v>
      </c>
      <c r="V91" s="552">
        <v>0.873</v>
      </c>
      <c r="W91" s="552">
        <v>3.0169999999999999</v>
      </c>
      <c r="X91" s="92">
        <v>0</v>
      </c>
      <c r="Y91" s="92">
        <v>0</v>
      </c>
      <c r="Z91" s="92">
        <v>0</v>
      </c>
      <c r="AA91" s="91"/>
      <c r="AB91" s="92">
        <v>0</v>
      </c>
      <c r="AC91" s="92">
        <v>0</v>
      </c>
      <c r="AD91" s="92">
        <v>0</v>
      </c>
      <c r="AE91" s="92">
        <v>0</v>
      </c>
      <c r="AF91" s="92">
        <v>0</v>
      </c>
      <c r="AG91" s="92">
        <v>0</v>
      </c>
      <c r="AH91" s="92">
        <v>0</v>
      </c>
      <c r="AI91" s="92">
        <v>0</v>
      </c>
      <c r="AJ91" s="92">
        <v>0</v>
      </c>
      <c r="AK91" s="92">
        <v>0</v>
      </c>
      <c r="AL91" s="121"/>
    </row>
    <row r="92" spans="1:38" s="49" customFormat="1" ht="37.5" customHeight="1" outlineLevel="1" x14ac:dyDescent="0.25">
      <c r="A92" s="90" t="s">
        <v>356</v>
      </c>
      <c r="B92" s="48">
        <v>1.5</v>
      </c>
      <c r="C92" s="119" t="s">
        <v>523</v>
      </c>
      <c r="D92" s="553">
        <v>0</v>
      </c>
      <c r="E92" s="555">
        <v>0</v>
      </c>
      <c r="F92" s="555">
        <v>0</v>
      </c>
      <c r="G92" s="555">
        <v>0</v>
      </c>
      <c r="H92" s="555">
        <v>0</v>
      </c>
      <c r="I92" s="553">
        <v>0</v>
      </c>
      <c r="J92" s="555">
        <v>0</v>
      </c>
      <c r="K92" s="555">
        <v>0</v>
      </c>
      <c r="L92" s="555">
        <v>0</v>
      </c>
      <c r="M92" s="555">
        <v>0</v>
      </c>
      <c r="N92" s="553">
        <v>0</v>
      </c>
      <c r="O92" s="553">
        <v>0</v>
      </c>
      <c r="P92" s="553">
        <v>0</v>
      </c>
      <c r="Q92" s="553">
        <v>0</v>
      </c>
      <c r="R92" s="553">
        <v>0</v>
      </c>
      <c r="S92" s="553">
        <v>0</v>
      </c>
      <c r="T92" s="552">
        <v>0</v>
      </c>
      <c r="U92" s="552">
        <v>0</v>
      </c>
      <c r="V92" s="552">
        <v>0</v>
      </c>
      <c r="W92" s="552">
        <v>0</v>
      </c>
      <c r="X92" s="92">
        <v>0</v>
      </c>
      <c r="Y92" s="92">
        <v>0</v>
      </c>
      <c r="Z92" s="92">
        <v>0</v>
      </c>
      <c r="AA92" s="91"/>
      <c r="AB92" s="92">
        <v>0</v>
      </c>
      <c r="AC92" s="92">
        <v>0</v>
      </c>
      <c r="AD92" s="92">
        <v>0</v>
      </c>
      <c r="AE92" s="92">
        <v>0</v>
      </c>
      <c r="AF92" s="92">
        <v>0</v>
      </c>
      <c r="AG92" s="92">
        <v>0</v>
      </c>
      <c r="AH92" s="92">
        <v>0</v>
      </c>
      <c r="AI92" s="92">
        <v>0</v>
      </c>
      <c r="AJ92" s="92">
        <v>0</v>
      </c>
      <c r="AK92" s="92">
        <v>0</v>
      </c>
      <c r="AL92" s="121"/>
    </row>
    <row r="93" spans="1:38" s="49" customFormat="1" ht="37.5" customHeight="1" outlineLevel="1" x14ac:dyDescent="0.25">
      <c r="A93" s="90" t="s">
        <v>356</v>
      </c>
      <c r="B93" s="48">
        <v>1.5</v>
      </c>
      <c r="C93" s="119" t="s">
        <v>524</v>
      </c>
      <c r="D93" s="553">
        <v>0.20892068423190061</v>
      </c>
      <c r="E93" s="555">
        <v>0.20892068423190061</v>
      </c>
      <c r="F93" s="555">
        <v>0</v>
      </c>
      <c r="G93" s="555">
        <v>0</v>
      </c>
      <c r="H93" s="555">
        <v>0</v>
      </c>
      <c r="I93" s="553">
        <v>0</v>
      </c>
      <c r="J93" s="555">
        <v>0</v>
      </c>
      <c r="K93" s="555">
        <v>0</v>
      </c>
      <c r="L93" s="555">
        <v>0</v>
      </c>
      <c r="M93" s="555">
        <v>0</v>
      </c>
      <c r="N93" s="553">
        <v>-0.20892068423190061</v>
      </c>
      <c r="O93" s="553">
        <v>-0.20892068423190061</v>
      </c>
      <c r="P93" s="553">
        <v>0</v>
      </c>
      <c r="Q93" s="553">
        <v>0</v>
      </c>
      <c r="R93" s="553">
        <v>0</v>
      </c>
      <c r="S93" s="553">
        <v>0</v>
      </c>
      <c r="T93" s="552">
        <v>0</v>
      </c>
      <c r="U93" s="552">
        <v>0</v>
      </c>
      <c r="V93" s="552">
        <v>0</v>
      </c>
      <c r="W93" s="552">
        <v>0</v>
      </c>
      <c r="X93" s="92">
        <v>0</v>
      </c>
      <c r="Y93" s="92">
        <v>0</v>
      </c>
      <c r="Z93" s="92">
        <v>0</v>
      </c>
      <c r="AA93" s="91"/>
      <c r="AB93" s="92">
        <v>0</v>
      </c>
      <c r="AC93" s="92">
        <v>0</v>
      </c>
      <c r="AD93" s="92">
        <v>0</v>
      </c>
      <c r="AE93" s="92">
        <v>0</v>
      </c>
      <c r="AF93" s="92">
        <v>0</v>
      </c>
      <c r="AG93" s="92">
        <v>0</v>
      </c>
      <c r="AH93" s="92">
        <v>0</v>
      </c>
      <c r="AI93" s="92">
        <v>0</v>
      </c>
      <c r="AJ93" s="92">
        <v>0</v>
      </c>
      <c r="AK93" s="92">
        <v>0</v>
      </c>
      <c r="AL93" s="121"/>
    </row>
    <row r="94" spans="1:38" s="49" customFormat="1" ht="37.5" customHeight="1" outlineLevel="1" x14ac:dyDescent="0.25">
      <c r="A94" s="90" t="s">
        <v>353</v>
      </c>
      <c r="B94" s="48">
        <v>1.5</v>
      </c>
      <c r="C94" s="119" t="s">
        <v>528</v>
      </c>
      <c r="D94" s="553">
        <v>0</v>
      </c>
      <c r="E94" s="555">
        <v>0</v>
      </c>
      <c r="F94" s="555">
        <v>0</v>
      </c>
      <c r="G94" s="555">
        <v>0</v>
      </c>
      <c r="H94" s="555">
        <v>0</v>
      </c>
      <c r="I94" s="553">
        <v>0</v>
      </c>
      <c r="J94" s="555">
        <v>0</v>
      </c>
      <c r="K94" s="555">
        <v>0</v>
      </c>
      <c r="L94" s="555">
        <v>0</v>
      </c>
      <c r="M94" s="555">
        <v>0</v>
      </c>
      <c r="N94" s="553">
        <v>0</v>
      </c>
      <c r="O94" s="553">
        <v>0</v>
      </c>
      <c r="P94" s="553">
        <v>0</v>
      </c>
      <c r="Q94" s="553">
        <v>0</v>
      </c>
      <c r="R94" s="553">
        <v>0</v>
      </c>
      <c r="S94" s="553">
        <v>0</v>
      </c>
      <c r="T94" s="552">
        <v>0</v>
      </c>
      <c r="U94" s="552">
        <v>0</v>
      </c>
      <c r="V94" s="552">
        <v>0</v>
      </c>
      <c r="W94" s="552">
        <v>0</v>
      </c>
      <c r="X94" s="92">
        <v>0</v>
      </c>
      <c r="Y94" s="92">
        <v>0</v>
      </c>
      <c r="Z94" s="92">
        <v>0</v>
      </c>
      <c r="AA94" s="91"/>
      <c r="AB94" s="92">
        <v>0</v>
      </c>
      <c r="AC94" s="92">
        <v>0</v>
      </c>
      <c r="AD94" s="92">
        <v>0</v>
      </c>
      <c r="AE94" s="92">
        <v>0</v>
      </c>
      <c r="AF94" s="92">
        <v>2015</v>
      </c>
      <c r="AG94" s="92">
        <v>0</v>
      </c>
      <c r="AH94" s="92" t="s">
        <v>529</v>
      </c>
      <c r="AI94" s="92" t="s">
        <v>530</v>
      </c>
      <c r="AJ94" s="92">
        <v>0.1</v>
      </c>
      <c r="AK94" s="92">
        <v>0</v>
      </c>
      <c r="AL94" s="121"/>
    </row>
    <row r="95" spans="1:38" s="49" customFormat="1" ht="37.5" customHeight="1" outlineLevel="1" x14ac:dyDescent="0.25">
      <c r="A95" s="90" t="s">
        <v>353</v>
      </c>
      <c r="B95" s="48">
        <v>1.5</v>
      </c>
      <c r="C95" s="119" t="s">
        <v>531</v>
      </c>
      <c r="D95" s="553">
        <v>1.47804</v>
      </c>
      <c r="E95" s="555">
        <v>0.10346279999999999</v>
      </c>
      <c r="F95" s="555">
        <v>0.73902040000000002</v>
      </c>
      <c r="G95" s="555">
        <v>0.62077700000000002</v>
      </c>
      <c r="H95" s="555">
        <v>1.4779799999999982E-2</v>
      </c>
      <c r="I95" s="553">
        <v>0</v>
      </c>
      <c r="J95" s="555">
        <v>0</v>
      </c>
      <c r="K95" s="555">
        <v>0</v>
      </c>
      <c r="L95" s="555">
        <v>0</v>
      </c>
      <c r="M95" s="555">
        <v>0</v>
      </c>
      <c r="N95" s="553">
        <v>-1.47804</v>
      </c>
      <c r="O95" s="553">
        <v>-0.10346279999999999</v>
      </c>
      <c r="P95" s="553">
        <v>-0.73902040000000002</v>
      </c>
      <c r="Q95" s="553">
        <v>-0.62077700000000002</v>
      </c>
      <c r="R95" s="553">
        <v>-1.4779799999999982E-2</v>
      </c>
      <c r="S95" s="553">
        <v>0</v>
      </c>
      <c r="T95" s="552">
        <v>0</v>
      </c>
      <c r="U95" s="552">
        <v>0</v>
      </c>
      <c r="V95" s="552">
        <v>0</v>
      </c>
      <c r="W95" s="552">
        <v>0</v>
      </c>
      <c r="X95" s="92">
        <v>0</v>
      </c>
      <c r="Y95" s="92">
        <v>0</v>
      </c>
      <c r="Z95" s="92">
        <v>0</v>
      </c>
      <c r="AA95" s="91"/>
      <c r="AB95" s="92">
        <v>0</v>
      </c>
      <c r="AC95" s="92">
        <v>0</v>
      </c>
      <c r="AD95" s="92">
        <v>0</v>
      </c>
      <c r="AE95" s="92">
        <v>0</v>
      </c>
      <c r="AF95" s="92">
        <v>0</v>
      </c>
      <c r="AG95" s="92">
        <v>0</v>
      </c>
      <c r="AH95" s="92">
        <v>0</v>
      </c>
      <c r="AI95" s="92">
        <v>0</v>
      </c>
      <c r="AJ95" s="92">
        <v>0</v>
      </c>
      <c r="AK95" s="92">
        <v>0</v>
      </c>
      <c r="AL95" s="121"/>
    </row>
    <row r="96" spans="1:38" s="49" customFormat="1" ht="37.5" customHeight="1" outlineLevel="1" x14ac:dyDescent="0.25">
      <c r="A96" s="90" t="s">
        <v>353</v>
      </c>
      <c r="B96" s="48">
        <v>1.5</v>
      </c>
      <c r="C96" s="119" t="s">
        <v>796</v>
      </c>
      <c r="D96" s="553">
        <v>0</v>
      </c>
      <c r="E96" s="555">
        <v>0</v>
      </c>
      <c r="F96" s="555">
        <v>0</v>
      </c>
      <c r="G96" s="555">
        <v>0</v>
      </c>
      <c r="H96" s="555">
        <v>0</v>
      </c>
      <c r="I96" s="553">
        <v>0</v>
      </c>
      <c r="J96" s="555">
        <v>0</v>
      </c>
      <c r="K96" s="555">
        <v>0</v>
      </c>
      <c r="L96" s="555">
        <v>0</v>
      </c>
      <c r="M96" s="555">
        <v>0</v>
      </c>
      <c r="N96" s="553">
        <v>0</v>
      </c>
      <c r="O96" s="553">
        <v>0</v>
      </c>
      <c r="P96" s="553">
        <v>0</v>
      </c>
      <c r="Q96" s="553">
        <v>0</v>
      </c>
      <c r="R96" s="553">
        <v>0</v>
      </c>
      <c r="S96" s="553">
        <v>9.6809999999999992</v>
      </c>
      <c r="T96" s="552">
        <v>0.69199999999999995</v>
      </c>
      <c r="U96" s="552">
        <v>7.7309999999999999</v>
      </c>
      <c r="V96" s="552">
        <v>0</v>
      </c>
      <c r="W96" s="552">
        <v>1.2579999999999993</v>
      </c>
      <c r="X96" s="92">
        <v>0</v>
      </c>
      <c r="Y96" s="92">
        <v>0</v>
      </c>
      <c r="Z96" s="92">
        <v>0</v>
      </c>
      <c r="AA96" s="91"/>
      <c r="AB96" s="92">
        <v>0</v>
      </c>
      <c r="AC96" s="92">
        <v>0</v>
      </c>
      <c r="AD96" s="92">
        <v>0</v>
      </c>
      <c r="AE96" s="92">
        <v>0</v>
      </c>
      <c r="AF96" s="92">
        <v>0</v>
      </c>
      <c r="AG96" s="92">
        <v>0</v>
      </c>
      <c r="AH96" s="92">
        <v>0</v>
      </c>
      <c r="AI96" s="92">
        <v>0</v>
      </c>
      <c r="AJ96" s="92">
        <v>0</v>
      </c>
      <c r="AK96" s="92">
        <v>0</v>
      </c>
      <c r="AL96" s="121"/>
    </row>
    <row r="97" spans="1:38" s="49" customFormat="1" ht="37.5" customHeight="1" outlineLevel="1" x14ac:dyDescent="0.25">
      <c r="A97" s="90" t="s">
        <v>353</v>
      </c>
      <c r="B97" s="48">
        <v>1.5</v>
      </c>
      <c r="C97" s="119" t="s">
        <v>797</v>
      </c>
      <c r="D97" s="553">
        <v>0.25325999999999999</v>
      </c>
      <c r="E97" s="555">
        <v>0</v>
      </c>
      <c r="F97" s="555">
        <v>0.12663440000000001</v>
      </c>
      <c r="G97" s="555">
        <v>0.10637199999999999</v>
      </c>
      <c r="H97" s="555">
        <v>2.0253599999999983E-2</v>
      </c>
      <c r="I97" s="553">
        <v>0</v>
      </c>
      <c r="J97" s="555">
        <v>0</v>
      </c>
      <c r="K97" s="555">
        <v>0</v>
      </c>
      <c r="L97" s="555">
        <v>0</v>
      </c>
      <c r="M97" s="555">
        <v>0</v>
      </c>
      <c r="N97" s="553">
        <v>-0.25325999999999999</v>
      </c>
      <c r="O97" s="553">
        <v>0</v>
      </c>
      <c r="P97" s="553">
        <v>-0.12663440000000001</v>
      </c>
      <c r="Q97" s="553">
        <v>-0.10637199999999999</v>
      </c>
      <c r="R97" s="553">
        <v>-2.0253599999999983E-2</v>
      </c>
      <c r="S97" s="553">
        <v>0</v>
      </c>
      <c r="T97" s="552">
        <v>0</v>
      </c>
      <c r="U97" s="552">
        <v>0</v>
      </c>
      <c r="V97" s="552">
        <v>0</v>
      </c>
      <c r="W97" s="552">
        <v>0</v>
      </c>
      <c r="X97" s="92">
        <v>0</v>
      </c>
      <c r="Y97" s="92">
        <v>0</v>
      </c>
      <c r="Z97" s="92">
        <v>0</v>
      </c>
      <c r="AA97" s="91"/>
      <c r="AB97" s="92">
        <v>0</v>
      </c>
      <c r="AC97" s="92">
        <v>0</v>
      </c>
      <c r="AD97" s="92">
        <v>0</v>
      </c>
      <c r="AE97" s="92">
        <v>0</v>
      </c>
      <c r="AF97" s="92">
        <v>0</v>
      </c>
      <c r="AG97" s="92">
        <v>0</v>
      </c>
      <c r="AH97" s="92">
        <v>0</v>
      </c>
      <c r="AI97" s="92">
        <v>0</v>
      </c>
      <c r="AJ97" s="92">
        <v>0</v>
      </c>
      <c r="AK97" s="92">
        <v>0</v>
      </c>
      <c r="AL97" s="121"/>
    </row>
    <row r="98" spans="1:38" s="49" customFormat="1" ht="37.5" customHeight="1" outlineLevel="1" x14ac:dyDescent="0.25">
      <c r="A98" s="90" t="s">
        <v>353</v>
      </c>
      <c r="B98" s="48">
        <v>1.5</v>
      </c>
      <c r="C98" s="119" t="s">
        <v>532</v>
      </c>
      <c r="D98" s="553">
        <v>4.789714</v>
      </c>
      <c r="E98" s="555">
        <v>0</v>
      </c>
      <c r="F98" s="555">
        <v>2.394857</v>
      </c>
      <c r="G98" s="555">
        <v>2.0116800000000001</v>
      </c>
      <c r="H98" s="555">
        <v>0.38317699999999988</v>
      </c>
      <c r="I98" s="553">
        <v>53.142298999999994</v>
      </c>
      <c r="J98" s="555">
        <v>0</v>
      </c>
      <c r="K98" s="555">
        <v>0</v>
      </c>
      <c r="L98" s="555">
        <v>53.142298999999994</v>
      </c>
      <c r="M98" s="555">
        <v>0</v>
      </c>
      <c r="N98" s="553">
        <v>48.352584999999991</v>
      </c>
      <c r="O98" s="553">
        <v>0</v>
      </c>
      <c r="P98" s="553">
        <v>-2.394857</v>
      </c>
      <c r="Q98" s="553">
        <v>51.130618999999996</v>
      </c>
      <c r="R98" s="553">
        <v>-0.38317699999999988</v>
      </c>
      <c r="S98" s="553">
        <v>38.896000000000001</v>
      </c>
      <c r="T98" s="552">
        <v>0</v>
      </c>
      <c r="U98" s="552">
        <v>0</v>
      </c>
      <c r="V98" s="552">
        <v>13.914999999999999</v>
      </c>
      <c r="W98" s="552">
        <v>24.981000000000002</v>
      </c>
      <c r="X98" s="92">
        <v>0</v>
      </c>
      <c r="Y98" s="92">
        <v>0</v>
      </c>
      <c r="Z98" s="92">
        <v>0</v>
      </c>
      <c r="AA98" s="91"/>
      <c r="AB98" s="92">
        <v>0</v>
      </c>
      <c r="AC98" s="92">
        <v>0</v>
      </c>
      <c r="AD98" s="92">
        <v>0</v>
      </c>
      <c r="AE98" s="92">
        <v>0</v>
      </c>
      <c r="AF98" s="92">
        <v>0</v>
      </c>
      <c r="AG98" s="92">
        <v>0</v>
      </c>
      <c r="AH98" s="92">
        <v>0</v>
      </c>
      <c r="AI98" s="92">
        <v>0</v>
      </c>
      <c r="AJ98" s="92">
        <v>0</v>
      </c>
      <c r="AK98" s="92">
        <v>0</v>
      </c>
      <c r="AL98" s="121"/>
    </row>
    <row r="99" spans="1:38" s="49" customFormat="1" ht="37.5" customHeight="1" outlineLevel="1" x14ac:dyDescent="0.25">
      <c r="A99" s="90" t="s">
        <v>353</v>
      </c>
      <c r="B99" s="48">
        <v>1.5</v>
      </c>
      <c r="C99" s="119" t="s">
        <v>533</v>
      </c>
      <c r="D99" s="553">
        <v>0.1</v>
      </c>
      <c r="E99" s="555">
        <v>5.0000000000000183E-2</v>
      </c>
      <c r="F99" s="555">
        <v>4.9999999999999822E-2</v>
      </c>
      <c r="G99" s="555">
        <v>0</v>
      </c>
      <c r="H99" s="555">
        <v>0</v>
      </c>
      <c r="I99" s="553">
        <v>0</v>
      </c>
      <c r="J99" s="555">
        <v>0</v>
      </c>
      <c r="K99" s="555">
        <v>0</v>
      </c>
      <c r="L99" s="555">
        <v>0</v>
      </c>
      <c r="M99" s="555">
        <v>0</v>
      </c>
      <c r="N99" s="553">
        <v>-0.1</v>
      </c>
      <c r="O99" s="553">
        <v>-5.0000000000000183E-2</v>
      </c>
      <c r="P99" s="553">
        <v>-4.9999999999999822E-2</v>
      </c>
      <c r="Q99" s="553">
        <v>0</v>
      </c>
      <c r="R99" s="553">
        <v>0</v>
      </c>
      <c r="S99" s="553">
        <v>0</v>
      </c>
      <c r="T99" s="552">
        <v>0</v>
      </c>
      <c r="U99" s="552">
        <v>0</v>
      </c>
      <c r="V99" s="552">
        <v>0</v>
      </c>
      <c r="W99" s="552">
        <v>0</v>
      </c>
      <c r="X99" s="92">
        <v>0</v>
      </c>
      <c r="Y99" s="92">
        <v>0</v>
      </c>
      <c r="Z99" s="92">
        <v>0</v>
      </c>
      <c r="AA99" s="91"/>
      <c r="AB99" s="92">
        <v>0</v>
      </c>
      <c r="AC99" s="92">
        <v>0</v>
      </c>
      <c r="AD99" s="92">
        <v>0</v>
      </c>
      <c r="AE99" s="92">
        <v>0</v>
      </c>
      <c r="AF99" s="92">
        <v>0</v>
      </c>
      <c r="AG99" s="92">
        <v>0</v>
      </c>
      <c r="AH99" s="92">
        <v>0</v>
      </c>
      <c r="AI99" s="92">
        <v>0</v>
      </c>
      <c r="AJ99" s="92">
        <v>0</v>
      </c>
      <c r="AK99" s="92">
        <v>0</v>
      </c>
      <c r="AL99" s="121"/>
    </row>
    <row r="100" spans="1:38" s="49" customFormat="1" ht="37.5" customHeight="1" outlineLevel="1" x14ac:dyDescent="0.25">
      <c r="A100" s="90" t="s">
        <v>353</v>
      </c>
      <c r="B100" s="48">
        <v>1.5</v>
      </c>
      <c r="C100" s="119" t="s">
        <v>535</v>
      </c>
      <c r="D100" s="553">
        <v>0</v>
      </c>
      <c r="E100" s="555">
        <v>0</v>
      </c>
      <c r="F100" s="555">
        <v>0</v>
      </c>
      <c r="G100" s="555">
        <v>0</v>
      </c>
      <c r="H100" s="555">
        <v>0</v>
      </c>
      <c r="I100" s="553">
        <v>0.63295000000000001</v>
      </c>
      <c r="J100" s="555">
        <v>0</v>
      </c>
      <c r="K100" s="555">
        <v>0</v>
      </c>
      <c r="L100" s="555">
        <v>0.63295000000000001</v>
      </c>
      <c r="M100" s="555">
        <v>0</v>
      </c>
      <c r="N100" s="553">
        <v>0.63295000000000001</v>
      </c>
      <c r="O100" s="553">
        <v>0</v>
      </c>
      <c r="P100" s="553">
        <v>0</v>
      </c>
      <c r="Q100" s="553">
        <v>0.63295000000000001</v>
      </c>
      <c r="R100" s="553">
        <v>0</v>
      </c>
      <c r="S100" s="553">
        <v>1.3249999999999997</v>
      </c>
      <c r="T100" s="552">
        <v>0</v>
      </c>
      <c r="U100" s="552">
        <v>0.97299999999999998</v>
      </c>
      <c r="V100" s="552">
        <v>0.25</v>
      </c>
      <c r="W100" s="552">
        <v>0.10199999999999998</v>
      </c>
      <c r="X100" s="92">
        <v>0</v>
      </c>
      <c r="Y100" s="92">
        <v>0</v>
      </c>
      <c r="Z100" s="92">
        <v>0</v>
      </c>
      <c r="AA100" s="91"/>
      <c r="AB100" s="92">
        <v>0</v>
      </c>
      <c r="AC100" s="92">
        <v>0</v>
      </c>
      <c r="AD100" s="92">
        <v>0</v>
      </c>
      <c r="AE100" s="92">
        <v>0</v>
      </c>
      <c r="AF100" s="92">
        <v>0</v>
      </c>
      <c r="AG100" s="92">
        <v>0</v>
      </c>
      <c r="AH100" s="92">
        <v>0</v>
      </c>
      <c r="AI100" s="92">
        <v>0</v>
      </c>
      <c r="AJ100" s="92">
        <v>0</v>
      </c>
      <c r="AK100" s="92">
        <v>0</v>
      </c>
      <c r="AL100" s="121"/>
    </row>
    <row r="101" spans="1:38" s="49" customFormat="1" ht="37.5" customHeight="1" outlineLevel="1" x14ac:dyDescent="0.25">
      <c r="A101" s="90" t="s">
        <v>353</v>
      </c>
      <c r="B101" s="48">
        <v>1.5</v>
      </c>
      <c r="C101" s="119" t="s">
        <v>536</v>
      </c>
      <c r="D101" s="553">
        <v>0</v>
      </c>
      <c r="E101" s="555">
        <v>0</v>
      </c>
      <c r="F101" s="555">
        <v>0</v>
      </c>
      <c r="G101" s="555">
        <v>0</v>
      </c>
      <c r="H101" s="555">
        <v>0</v>
      </c>
      <c r="I101" s="553">
        <v>1.37842869</v>
      </c>
      <c r="J101" s="555">
        <v>0.16869443000000001</v>
      </c>
      <c r="K101" s="555">
        <v>1.1122571400000001</v>
      </c>
      <c r="L101" s="555">
        <v>0</v>
      </c>
      <c r="M101" s="555">
        <v>9.747712E-2</v>
      </c>
      <c r="N101" s="553">
        <v>1.37842869</v>
      </c>
      <c r="O101" s="553">
        <v>0.16869443000000001</v>
      </c>
      <c r="P101" s="553">
        <v>1.1122571400000001</v>
      </c>
      <c r="Q101" s="553">
        <v>0</v>
      </c>
      <c r="R101" s="553">
        <v>9.747712E-2</v>
      </c>
      <c r="S101" s="553">
        <v>1.3839999999999999</v>
      </c>
      <c r="T101" s="552">
        <v>0.16900000000000001</v>
      </c>
      <c r="U101" s="552">
        <v>1.1120000000000001</v>
      </c>
      <c r="V101" s="552">
        <v>0</v>
      </c>
      <c r="W101" s="552">
        <v>0.10299999999999979</v>
      </c>
      <c r="X101" s="92">
        <v>0</v>
      </c>
      <c r="Y101" s="92">
        <v>0</v>
      </c>
      <c r="Z101" s="92">
        <v>0</v>
      </c>
      <c r="AA101" s="91"/>
      <c r="AB101" s="92">
        <v>0</v>
      </c>
      <c r="AC101" s="92">
        <v>0</v>
      </c>
      <c r="AD101" s="92">
        <v>0</v>
      </c>
      <c r="AE101" s="92">
        <v>0</v>
      </c>
      <c r="AF101" s="92">
        <v>0</v>
      </c>
      <c r="AG101" s="92">
        <v>0</v>
      </c>
      <c r="AH101" s="92">
        <v>0</v>
      </c>
      <c r="AI101" s="92">
        <v>0</v>
      </c>
      <c r="AJ101" s="92">
        <v>0</v>
      </c>
      <c r="AK101" s="92">
        <v>0</v>
      </c>
      <c r="AL101" s="121"/>
    </row>
    <row r="102" spans="1:38" s="49" customFormat="1" ht="37.5" customHeight="1" outlineLevel="1" x14ac:dyDescent="0.25">
      <c r="A102" s="90" t="s">
        <v>353</v>
      </c>
      <c r="B102" s="48">
        <v>1.5</v>
      </c>
      <c r="C102" s="119" t="s">
        <v>537</v>
      </c>
      <c r="D102" s="553">
        <v>0</v>
      </c>
      <c r="E102" s="555">
        <v>0</v>
      </c>
      <c r="F102" s="555">
        <v>0</v>
      </c>
      <c r="G102" s="555">
        <v>0</v>
      </c>
      <c r="H102" s="555">
        <v>0</v>
      </c>
      <c r="I102" s="553">
        <v>0</v>
      </c>
      <c r="J102" s="555">
        <v>0</v>
      </c>
      <c r="K102" s="555">
        <v>0</v>
      </c>
      <c r="L102" s="555">
        <v>0</v>
      </c>
      <c r="M102" s="555">
        <v>0</v>
      </c>
      <c r="N102" s="553">
        <v>0</v>
      </c>
      <c r="O102" s="553">
        <v>0</v>
      </c>
      <c r="P102" s="553">
        <v>0</v>
      </c>
      <c r="Q102" s="553">
        <v>0</v>
      </c>
      <c r="R102" s="553">
        <v>0</v>
      </c>
      <c r="S102" s="553">
        <v>0</v>
      </c>
      <c r="T102" s="552">
        <v>0</v>
      </c>
      <c r="U102" s="552">
        <v>0</v>
      </c>
      <c r="V102" s="552">
        <v>0</v>
      </c>
      <c r="W102" s="552">
        <v>0</v>
      </c>
      <c r="X102" s="92">
        <v>0</v>
      </c>
      <c r="Y102" s="92">
        <v>0</v>
      </c>
      <c r="Z102" s="92">
        <v>0</v>
      </c>
      <c r="AA102" s="91"/>
      <c r="AB102" s="92">
        <v>0</v>
      </c>
      <c r="AC102" s="92">
        <v>0</v>
      </c>
      <c r="AD102" s="92">
        <v>0</v>
      </c>
      <c r="AE102" s="92">
        <v>0</v>
      </c>
      <c r="AF102" s="92">
        <v>0</v>
      </c>
      <c r="AG102" s="92">
        <v>0</v>
      </c>
      <c r="AH102" s="92">
        <v>0</v>
      </c>
      <c r="AI102" s="92">
        <v>0</v>
      </c>
      <c r="AJ102" s="92">
        <v>0</v>
      </c>
      <c r="AK102" s="92">
        <v>0</v>
      </c>
      <c r="AL102" s="121"/>
    </row>
    <row r="103" spans="1:38" s="49" customFormat="1" ht="37.5" customHeight="1" outlineLevel="1" x14ac:dyDescent="0.25">
      <c r="A103" s="90" t="s">
        <v>353</v>
      </c>
      <c r="B103" s="48">
        <v>1.5</v>
      </c>
      <c r="C103" s="119" t="s">
        <v>538</v>
      </c>
      <c r="D103" s="553">
        <v>0.18054000000000001</v>
      </c>
      <c r="E103" s="555">
        <v>0</v>
      </c>
      <c r="F103" s="555">
        <v>0</v>
      </c>
      <c r="G103" s="555">
        <v>0.18054000000000001</v>
      </c>
      <c r="H103" s="555">
        <v>0</v>
      </c>
      <c r="I103" s="553">
        <v>0.18054000000000001</v>
      </c>
      <c r="J103" s="555">
        <v>0</v>
      </c>
      <c r="K103" s="555">
        <v>0</v>
      </c>
      <c r="L103" s="555">
        <v>0.18054000000000001</v>
      </c>
      <c r="M103" s="555">
        <v>0</v>
      </c>
      <c r="N103" s="553">
        <v>0</v>
      </c>
      <c r="O103" s="553">
        <v>0</v>
      </c>
      <c r="P103" s="553">
        <v>0</v>
      </c>
      <c r="Q103" s="553">
        <v>0</v>
      </c>
      <c r="R103" s="553">
        <v>0</v>
      </c>
      <c r="S103" s="553">
        <v>0</v>
      </c>
      <c r="T103" s="552">
        <v>0</v>
      </c>
      <c r="U103" s="552">
        <v>0</v>
      </c>
      <c r="V103" s="552">
        <v>0</v>
      </c>
      <c r="W103" s="552">
        <v>0</v>
      </c>
      <c r="X103" s="92">
        <v>0</v>
      </c>
      <c r="Y103" s="92">
        <v>0</v>
      </c>
      <c r="Z103" s="92">
        <v>0</v>
      </c>
      <c r="AA103" s="91"/>
      <c r="AB103" s="92">
        <v>0</v>
      </c>
      <c r="AC103" s="92">
        <v>0</v>
      </c>
      <c r="AD103" s="92">
        <v>0</v>
      </c>
      <c r="AE103" s="92">
        <v>0</v>
      </c>
      <c r="AF103" s="92">
        <v>0</v>
      </c>
      <c r="AG103" s="92">
        <v>0</v>
      </c>
      <c r="AH103" s="92">
        <v>0</v>
      </c>
      <c r="AI103" s="92">
        <v>0</v>
      </c>
      <c r="AJ103" s="92">
        <v>0</v>
      </c>
      <c r="AK103" s="92">
        <v>0</v>
      </c>
      <c r="AL103" s="121"/>
    </row>
    <row r="104" spans="1:38" s="49" customFormat="1" ht="37.5" customHeight="1" outlineLevel="1" x14ac:dyDescent="0.25">
      <c r="A104" s="90" t="s">
        <v>353</v>
      </c>
      <c r="B104" s="48">
        <v>1.5</v>
      </c>
      <c r="C104" s="119" t="s">
        <v>388</v>
      </c>
      <c r="D104" s="553">
        <v>0.32562799999999997</v>
      </c>
      <c r="E104" s="555">
        <v>0.22933999999999999</v>
      </c>
      <c r="F104" s="555">
        <v>0</v>
      </c>
      <c r="G104" s="555">
        <v>0</v>
      </c>
      <c r="H104" s="555">
        <v>9.6287999999999999E-2</v>
      </c>
      <c r="I104" s="553">
        <v>0.44781974999999996</v>
      </c>
      <c r="J104" s="555">
        <v>0.22933999999999999</v>
      </c>
      <c r="K104" s="555">
        <v>0</v>
      </c>
      <c r="L104" s="555">
        <v>0</v>
      </c>
      <c r="M104" s="555">
        <v>0.21847975</v>
      </c>
      <c r="N104" s="553">
        <v>0.12219175</v>
      </c>
      <c r="O104" s="553">
        <v>0</v>
      </c>
      <c r="P104" s="553">
        <v>0</v>
      </c>
      <c r="Q104" s="553">
        <v>0</v>
      </c>
      <c r="R104" s="553">
        <v>0.12219175</v>
      </c>
      <c r="S104" s="553">
        <v>43.276000000000003</v>
      </c>
      <c r="T104" s="552">
        <v>0</v>
      </c>
      <c r="U104" s="552">
        <v>19.901</v>
      </c>
      <c r="V104" s="552">
        <v>6.1740000000000004</v>
      </c>
      <c r="W104" s="552">
        <v>17.201000000000004</v>
      </c>
      <c r="X104" s="92">
        <v>0</v>
      </c>
      <c r="Y104" s="92">
        <v>0</v>
      </c>
      <c r="Z104" s="92">
        <v>12.6</v>
      </c>
      <c r="AA104" s="91"/>
      <c r="AB104" s="92">
        <v>0</v>
      </c>
      <c r="AC104" s="92">
        <v>0</v>
      </c>
      <c r="AD104" s="92">
        <v>0</v>
      </c>
      <c r="AE104" s="92">
        <v>12.6</v>
      </c>
      <c r="AF104" s="92">
        <v>0</v>
      </c>
      <c r="AG104" s="92">
        <v>0</v>
      </c>
      <c r="AH104" s="92">
        <v>0</v>
      </c>
      <c r="AI104" s="92">
        <v>0</v>
      </c>
      <c r="AJ104" s="92">
        <v>4.2750000000000004</v>
      </c>
      <c r="AK104" s="92">
        <v>0</v>
      </c>
      <c r="AL104" s="121"/>
    </row>
    <row r="105" spans="1:38" s="49" customFormat="1" ht="37.5" customHeight="1" outlineLevel="1" x14ac:dyDescent="0.25">
      <c r="A105" s="90" t="s">
        <v>353</v>
      </c>
      <c r="B105" s="48">
        <v>1.5</v>
      </c>
      <c r="C105" s="119" t="s">
        <v>541</v>
      </c>
      <c r="D105" s="553">
        <v>0</v>
      </c>
      <c r="E105" s="555">
        <v>0</v>
      </c>
      <c r="F105" s="555">
        <v>0</v>
      </c>
      <c r="G105" s="555">
        <v>0</v>
      </c>
      <c r="H105" s="555">
        <v>0</v>
      </c>
      <c r="I105" s="553">
        <v>0.41647627999999998</v>
      </c>
      <c r="J105" s="555">
        <v>0.41647627999999998</v>
      </c>
      <c r="K105" s="555">
        <v>0</v>
      </c>
      <c r="L105" s="555">
        <v>0</v>
      </c>
      <c r="M105" s="555">
        <v>0</v>
      </c>
      <c r="N105" s="553">
        <v>0.41647627999999998</v>
      </c>
      <c r="O105" s="553">
        <v>0.41647627999999998</v>
      </c>
      <c r="P105" s="553">
        <v>0</v>
      </c>
      <c r="Q105" s="553">
        <v>0</v>
      </c>
      <c r="R105" s="553">
        <v>0</v>
      </c>
      <c r="S105" s="553">
        <v>0.41599999999999998</v>
      </c>
      <c r="T105" s="552">
        <v>0.41599999999999998</v>
      </c>
      <c r="U105" s="552">
        <v>0</v>
      </c>
      <c r="V105" s="552">
        <v>0</v>
      </c>
      <c r="W105" s="552">
        <v>0</v>
      </c>
      <c r="X105" s="92">
        <v>0</v>
      </c>
      <c r="Y105" s="92">
        <v>0</v>
      </c>
      <c r="Z105" s="92">
        <v>0</v>
      </c>
      <c r="AA105" s="91"/>
      <c r="AB105" s="92">
        <v>0</v>
      </c>
      <c r="AC105" s="92">
        <v>0</v>
      </c>
      <c r="AD105" s="92">
        <v>0</v>
      </c>
      <c r="AE105" s="92">
        <v>0</v>
      </c>
      <c r="AF105" s="92">
        <v>0</v>
      </c>
      <c r="AG105" s="92">
        <v>0</v>
      </c>
      <c r="AH105" s="92">
        <v>0</v>
      </c>
      <c r="AI105" s="92">
        <v>0</v>
      </c>
      <c r="AJ105" s="92">
        <v>0</v>
      </c>
      <c r="AK105" s="92">
        <v>0</v>
      </c>
      <c r="AL105" s="121"/>
    </row>
    <row r="106" spans="1:38" s="49" customFormat="1" ht="37.5" customHeight="1" outlineLevel="1" x14ac:dyDescent="0.25">
      <c r="A106" s="90" t="s">
        <v>353</v>
      </c>
      <c r="B106" s="48">
        <v>1.5</v>
      </c>
      <c r="C106" s="119" t="s">
        <v>391</v>
      </c>
      <c r="D106" s="553">
        <v>0</v>
      </c>
      <c r="E106" s="555">
        <v>0</v>
      </c>
      <c r="F106" s="555">
        <v>0</v>
      </c>
      <c r="G106" s="555">
        <v>0</v>
      </c>
      <c r="H106" s="555">
        <v>0</v>
      </c>
      <c r="I106" s="553">
        <v>0</v>
      </c>
      <c r="J106" s="555">
        <v>0</v>
      </c>
      <c r="K106" s="555">
        <v>0</v>
      </c>
      <c r="L106" s="555">
        <v>0</v>
      </c>
      <c r="M106" s="555">
        <v>0</v>
      </c>
      <c r="N106" s="553">
        <v>0</v>
      </c>
      <c r="O106" s="553">
        <v>0</v>
      </c>
      <c r="P106" s="553">
        <v>0</v>
      </c>
      <c r="Q106" s="553">
        <v>0</v>
      </c>
      <c r="R106" s="553">
        <v>0</v>
      </c>
      <c r="S106" s="553">
        <v>0.2669999999999999</v>
      </c>
      <c r="T106" s="552">
        <v>0</v>
      </c>
      <c r="U106" s="552">
        <v>0.57499999999999996</v>
      </c>
      <c r="V106" s="552">
        <v>-1.6759999999999999</v>
      </c>
      <c r="W106" s="552">
        <v>1.3679999999999999</v>
      </c>
      <c r="X106" s="92">
        <v>0</v>
      </c>
      <c r="Y106" s="92">
        <v>0</v>
      </c>
      <c r="Z106" s="92">
        <v>0</v>
      </c>
      <c r="AA106" s="91"/>
      <c r="AB106" s="92">
        <v>0</v>
      </c>
      <c r="AC106" s="92">
        <v>0</v>
      </c>
      <c r="AD106" s="92">
        <v>0</v>
      </c>
      <c r="AE106" s="92">
        <v>0</v>
      </c>
      <c r="AF106" s="92">
        <v>0</v>
      </c>
      <c r="AG106" s="92">
        <v>0</v>
      </c>
      <c r="AH106" s="92">
        <v>0</v>
      </c>
      <c r="AI106" s="92">
        <v>0</v>
      </c>
      <c r="AJ106" s="92">
        <v>0</v>
      </c>
      <c r="AK106" s="92">
        <v>0</v>
      </c>
      <c r="AL106" s="121"/>
    </row>
    <row r="107" spans="1:38" s="49" customFormat="1" ht="37.5" customHeight="1" outlineLevel="1" x14ac:dyDescent="0.25">
      <c r="A107" s="90" t="s">
        <v>353</v>
      </c>
      <c r="B107" s="48">
        <v>1.5</v>
      </c>
      <c r="C107" s="119" t="s">
        <v>543</v>
      </c>
      <c r="D107" s="553">
        <v>0</v>
      </c>
      <c r="E107" s="555">
        <v>0</v>
      </c>
      <c r="F107" s="555">
        <v>0</v>
      </c>
      <c r="G107" s="555">
        <v>0</v>
      </c>
      <c r="H107" s="555">
        <v>0</v>
      </c>
      <c r="I107" s="553">
        <v>0.81810123000000001</v>
      </c>
      <c r="J107" s="555">
        <v>0</v>
      </c>
      <c r="K107" s="555">
        <v>0.81810123000000001</v>
      </c>
      <c r="L107" s="555">
        <v>0</v>
      </c>
      <c r="M107" s="555">
        <v>0</v>
      </c>
      <c r="N107" s="553">
        <v>0.81810123000000001</v>
      </c>
      <c r="O107" s="553">
        <v>0</v>
      </c>
      <c r="P107" s="553">
        <v>0.81810123000000001</v>
      </c>
      <c r="Q107" s="553">
        <v>0</v>
      </c>
      <c r="R107" s="553">
        <v>0</v>
      </c>
      <c r="S107" s="553">
        <v>0.157</v>
      </c>
      <c r="T107" s="552">
        <v>0</v>
      </c>
      <c r="U107" s="552">
        <v>0</v>
      </c>
      <c r="V107" s="552">
        <v>0</v>
      </c>
      <c r="W107" s="552">
        <v>0.157</v>
      </c>
      <c r="X107" s="92">
        <v>0</v>
      </c>
      <c r="Y107" s="92">
        <v>0</v>
      </c>
      <c r="Z107" s="92">
        <v>0</v>
      </c>
      <c r="AA107" s="91"/>
      <c r="AB107" s="92">
        <v>0</v>
      </c>
      <c r="AC107" s="92">
        <v>0</v>
      </c>
      <c r="AD107" s="92">
        <v>0</v>
      </c>
      <c r="AE107" s="92">
        <v>0</v>
      </c>
      <c r="AF107" s="92">
        <v>0</v>
      </c>
      <c r="AG107" s="92">
        <v>0</v>
      </c>
      <c r="AH107" s="92">
        <v>0</v>
      </c>
      <c r="AI107" s="92">
        <v>0</v>
      </c>
      <c r="AJ107" s="92">
        <v>0</v>
      </c>
      <c r="AK107" s="92">
        <v>0</v>
      </c>
      <c r="AL107" s="121"/>
    </row>
    <row r="108" spans="1:38" s="49" customFormat="1" ht="37.5" customHeight="1" outlineLevel="1" x14ac:dyDescent="0.25">
      <c r="A108" s="90" t="s">
        <v>353</v>
      </c>
      <c r="B108" s="48">
        <v>1.5</v>
      </c>
      <c r="C108" s="119" t="s">
        <v>544</v>
      </c>
      <c r="D108" s="553">
        <v>0</v>
      </c>
      <c r="E108" s="555">
        <v>0</v>
      </c>
      <c r="F108" s="555">
        <v>0</v>
      </c>
      <c r="G108" s="555">
        <v>0</v>
      </c>
      <c r="H108" s="555">
        <v>0</v>
      </c>
      <c r="I108" s="553">
        <v>0</v>
      </c>
      <c r="J108" s="555">
        <v>0</v>
      </c>
      <c r="K108" s="555">
        <v>0</v>
      </c>
      <c r="L108" s="555">
        <v>0</v>
      </c>
      <c r="M108" s="555">
        <v>0</v>
      </c>
      <c r="N108" s="553">
        <v>0</v>
      </c>
      <c r="O108" s="553">
        <v>0</v>
      </c>
      <c r="P108" s="553">
        <v>0</v>
      </c>
      <c r="Q108" s="553">
        <v>0</v>
      </c>
      <c r="R108" s="553">
        <v>0</v>
      </c>
      <c r="S108" s="553">
        <v>-0.48199999999999998</v>
      </c>
      <c r="T108" s="552">
        <v>0</v>
      </c>
      <c r="U108" s="552">
        <v>0</v>
      </c>
      <c r="V108" s="552">
        <v>-0.51</v>
      </c>
      <c r="W108" s="552">
        <v>2.8000000000000025E-2</v>
      </c>
      <c r="X108" s="92">
        <v>0</v>
      </c>
      <c r="Y108" s="92">
        <v>0</v>
      </c>
      <c r="Z108" s="92">
        <v>0</v>
      </c>
      <c r="AA108" s="91"/>
      <c r="AB108" s="92">
        <v>0</v>
      </c>
      <c r="AC108" s="92">
        <v>0</v>
      </c>
      <c r="AD108" s="92">
        <v>0</v>
      </c>
      <c r="AE108" s="92">
        <v>0</v>
      </c>
      <c r="AF108" s="92">
        <v>0</v>
      </c>
      <c r="AG108" s="92">
        <v>0</v>
      </c>
      <c r="AH108" s="92">
        <v>0</v>
      </c>
      <c r="AI108" s="92">
        <v>0</v>
      </c>
      <c r="AJ108" s="92">
        <v>0</v>
      </c>
      <c r="AK108" s="92">
        <v>0</v>
      </c>
      <c r="AL108" s="121"/>
    </row>
    <row r="109" spans="1:38" s="49" customFormat="1" ht="37.5" customHeight="1" outlineLevel="1" x14ac:dyDescent="0.25">
      <c r="A109" s="90" t="s">
        <v>353</v>
      </c>
      <c r="B109" s="48">
        <v>1.5</v>
      </c>
      <c r="C109" s="119" t="s">
        <v>547</v>
      </c>
      <c r="D109" s="553">
        <v>0</v>
      </c>
      <c r="E109" s="555">
        <v>0</v>
      </c>
      <c r="F109" s="555">
        <v>0</v>
      </c>
      <c r="G109" s="555">
        <v>0</v>
      </c>
      <c r="H109" s="555">
        <v>0</v>
      </c>
      <c r="I109" s="553">
        <v>5.9899420000000001</v>
      </c>
      <c r="J109" s="555">
        <v>5.9899420000000001</v>
      </c>
      <c r="K109" s="555">
        <v>0</v>
      </c>
      <c r="L109" s="555">
        <v>0</v>
      </c>
      <c r="M109" s="555">
        <v>0</v>
      </c>
      <c r="N109" s="553">
        <v>5.9899420000000001</v>
      </c>
      <c r="O109" s="553">
        <v>5.9899420000000001</v>
      </c>
      <c r="P109" s="553">
        <v>0</v>
      </c>
      <c r="Q109" s="553">
        <v>0</v>
      </c>
      <c r="R109" s="553">
        <v>0</v>
      </c>
      <c r="S109" s="553">
        <v>7.5970000000000004</v>
      </c>
      <c r="T109" s="552">
        <v>5.5030000000000001</v>
      </c>
      <c r="U109" s="552">
        <v>0</v>
      </c>
      <c r="V109" s="552">
        <v>0</v>
      </c>
      <c r="W109" s="552">
        <v>2.0940000000000003</v>
      </c>
      <c r="X109" s="92">
        <v>0</v>
      </c>
      <c r="Y109" s="92">
        <v>0</v>
      </c>
      <c r="Z109" s="92">
        <v>0</v>
      </c>
      <c r="AA109" s="91"/>
      <c r="AB109" s="92">
        <v>0</v>
      </c>
      <c r="AC109" s="92">
        <v>0</v>
      </c>
      <c r="AD109" s="92">
        <v>0</v>
      </c>
      <c r="AE109" s="92">
        <v>0</v>
      </c>
      <c r="AF109" s="92">
        <v>0</v>
      </c>
      <c r="AG109" s="92">
        <v>0</v>
      </c>
      <c r="AH109" s="92">
        <v>0</v>
      </c>
      <c r="AI109" s="92">
        <v>0</v>
      </c>
      <c r="AJ109" s="92">
        <v>0</v>
      </c>
      <c r="AK109" s="92">
        <v>0</v>
      </c>
      <c r="AL109" s="121"/>
    </row>
    <row r="110" spans="1:38" s="49" customFormat="1" ht="37.5" customHeight="1" outlineLevel="1" x14ac:dyDescent="0.25">
      <c r="A110" s="90" t="s">
        <v>353</v>
      </c>
      <c r="B110" s="48">
        <v>1.5</v>
      </c>
      <c r="C110" s="119" t="s">
        <v>548</v>
      </c>
      <c r="D110" s="553">
        <v>5.6639999999999997</v>
      </c>
      <c r="E110" s="555">
        <v>5.6639999999999997</v>
      </c>
      <c r="F110" s="555">
        <v>0</v>
      </c>
      <c r="G110" s="555">
        <v>0</v>
      </c>
      <c r="H110" s="555">
        <v>0</v>
      </c>
      <c r="I110" s="553">
        <v>0</v>
      </c>
      <c r="J110" s="555">
        <v>0</v>
      </c>
      <c r="K110" s="555">
        <v>0</v>
      </c>
      <c r="L110" s="555">
        <v>0</v>
      </c>
      <c r="M110" s="555">
        <v>0</v>
      </c>
      <c r="N110" s="553">
        <v>-5.6639999999999997</v>
      </c>
      <c r="O110" s="553">
        <v>-5.6639999999999997</v>
      </c>
      <c r="P110" s="553">
        <v>0</v>
      </c>
      <c r="Q110" s="553">
        <v>0</v>
      </c>
      <c r="R110" s="553">
        <v>0</v>
      </c>
      <c r="S110" s="553">
        <v>0</v>
      </c>
      <c r="T110" s="552">
        <v>0</v>
      </c>
      <c r="U110" s="552">
        <v>0</v>
      </c>
      <c r="V110" s="552">
        <v>0</v>
      </c>
      <c r="W110" s="552">
        <v>0</v>
      </c>
      <c r="X110" s="92">
        <v>0</v>
      </c>
      <c r="Y110" s="92">
        <v>0</v>
      </c>
      <c r="Z110" s="92">
        <v>0</v>
      </c>
      <c r="AA110" s="91"/>
      <c r="AB110" s="92">
        <v>0</v>
      </c>
      <c r="AC110" s="92">
        <v>0</v>
      </c>
      <c r="AD110" s="92">
        <v>0</v>
      </c>
      <c r="AE110" s="92">
        <v>0</v>
      </c>
      <c r="AF110" s="92">
        <v>0</v>
      </c>
      <c r="AG110" s="92">
        <v>0</v>
      </c>
      <c r="AH110" s="92">
        <v>0</v>
      </c>
      <c r="AI110" s="92">
        <v>0</v>
      </c>
      <c r="AJ110" s="92">
        <v>0</v>
      </c>
      <c r="AK110" s="92">
        <v>0</v>
      </c>
      <c r="AL110" s="121"/>
    </row>
    <row r="111" spans="1:38" s="49" customFormat="1" ht="37.5" customHeight="1" outlineLevel="1" x14ac:dyDescent="0.25">
      <c r="A111" s="90" t="s">
        <v>353</v>
      </c>
      <c r="B111" s="48">
        <v>1.5</v>
      </c>
      <c r="C111" s="119" t="s">
        <v>799</v>
      </c>
      <c r="D111" s="553">
        <v>0</v>
      </c>
      <c r="E111" s="555">
        <v>0</v>
      </c>
      <c r="F111" s="555">
        <v>0</v>
      </c>
      <c r="G111" s="555">
        <v>0</v>
      </c>
      <c r="H111" s="555">
        <v>0</v>
      </c>
      <c r="I111" s="553">
        <v>0.85494028</v>
      </c>
      <c r="J111" s="555">
        <v>0</v>
      </c>
      <c r="K111" s="555">
        <v>0.60378902000000001</v>
      </c>
      <c r="L111" s="555">
        <v>0</v>
      </c>
      <c r="M111" s="555">
        <v>0.25115125999999999</v>
      </c>
      <c r="N111" s="553">
        <v>0.85494028</v>
      </c>
      <c r="O111" s="553">
        <v>0</v>
      </c>
      <c r="P111" s="553">
        <v>0.60378902000000001</v>
      </c>
      <c r="Q111" s="553">
        <v>0</v>
      </c>
      <c r="R111" s="553">
        <v>0.25115125999999999</v>
      </c>
      <c r="S111" s="553">
        <v>1.06</v>
      </c>
      <c r="T111" s="552">
        <v>0</v>
      </c>
      <c r="U111" s="552">
        <v>0.49399999999999999</v>
      </c>
      <c r="V111" s="552">
        <v>1.7999999999999999E-2</v>
      </c>
      <c r="W111" s="552">
        <v>0.54800000000000004</v>
      </c>
      <c r="X111" s="92">
        <v>0</v>
      </c>
      <c r="Y111" s="92">
        <v>0</v>
      </c>
      <c r="Z111" s="92">
        <v>0</v>
      </c>
      <c r="AA111" s="91"/>
      <c r="AB111" s="92">
        <v>0</v>
      </c>
      <c r="AC111" s="92">
        <v>0</v>
      </c>
      <c r="AD111" s="92">
        <v>0</v>
      </c>
      <c r="AE111" s="92">
        <v>0</v>
      </c>
      <c r="AF111" s="92">
        <v>0</v>
      </c>
      <c r="AG111" s="92">
        <v>0</v>
      </c>
      <c r="AH111" s="92">
        <v>0</v>
      </c>
      <c r="AI111" s="92">
        <v>0</v>
      </c>
      <c r="AJ111" s="92">
        <v>0</v>
      </c>
      <c r="AK111" s="92">
        <v>0</v>
      </c>
      <c r="AL111" s="121"/>
    </row>
    <row r="112" spans="1:38" s="49" customFormat="1" ht="37.5" customHeight="1" outlineLevel="1" x14ac:dyDescent="0.25">
      <c r="A112" s="90" t="s">
        <v>353</v>
      </c>
      <c r="B112" s="48">
        <v>1.5</v>
      </c>
      <c r="C112" s="119" t="s">
        <v>549</v>
      </c>
      <c r="D112" s="553">
        <v>0</v>
      </c>
      <c r="E112" s="555">
        <v>0</v>
      </c>
      <c r="F112" s="555">
        <v>0</v>
      </c>
      <c r="G112" s="555">
        <v>0</v>
      </c>
      <c r="H112" s="555">
        <v>0</v>
      </c>
      <c r="I112" s="553">
        <v>0</v>
      </c>
      <c r="J112" s="555">
        <v>0</v>
      </c>
      <c r="K112" s="555">
        <v>0</v>
      </c>
      <c r="L112" s="555">
        <v>0</v>
      </c>
      <c r="M112" s="555">
        <v>0</v>
      </c>
      <c r="N112" s="553">
        <v>0</v>
      </c>
      <c r="O112" s="553">
        <v>0</v>
      </c>
      <c r="P112" s="553">
        <v>0</v>
      </c>
      <c r="Q112" s="553">
        <v>0</v>
      </c>
      <c r="R112" s="553">
        <v>0</v>
      </c>
      <c r="S112" s="553">
        <v>3.9689999999999999</v>
      </c>
      <c r="T112" s="552">
        <v>0</v>
      </c>
      <c r="U112" s="552">
        <v>0.14899999999999999</v>
      </c>
      <c r="V112" s="552">
        <v>3.3109999999999999</v>
      </c>
      <c r="W112" s="552">
        <v>0.5089999999999999</v>
      </c>
      <c r="X112" s="92">
        <v>0</v>
      </c>
      <c r="Y112" s="92">
        <v>0</v>
      </c>
      <c r="Z112" s="92">
        <v>0</v>
      </c>
      <c r="AA112" s="91"/>
      <c r="AB112" s="92">
        <v>0</v>
      </c>
      <c r="AC112" s="92">
        <v>0</v>
      </c>
      <c r="AD112" s="92">
        <v>0</v>
      </c>
      <c r="AE112" s="92">
        <v>0</v>
      </c>
      <c r="AF112" s="92">
        <v>0</v>
      </c>
      <c r="AG112" s="92">
        <v>0</v>
      </c>
      <c r="AH112" s="92">
        <v>0</v>
      </c>
      <c r="AI112" s="92">
        <v>0</v>
      </c>
      <c r="AJ112" s="92">
        <v>0</v>
      </c>
      <c r="AK112" s="92">
        <v>0</v>
      </c>
      <c r="AL112" s="121"/>
    </row>
    <row r="113" spans="1:38" s="49" customFormat="1" ht="37.5" customHeight="1" outlineLevel="1" x14ac:dyDescent="0.25">
      <c r="A113" s="90" t="s">
        <v>353</v>
      </c>
      <c r="B113" s="48">
        <v>1.5</v>
      </c>
      <c r="C113" s="119" t="s">
        <v>550</v>
      </c>
      <c r="D113" s="553">
        <v>2.5000000000000001E-2</v>
      </c>
      <c r="E113" s="555">
        <v>0</v>
      </c>
      <c r="F113" s="555">
        <v>0</v>
      </c>
      <c r="G113" s="555">
        <v>0</v>
      </c>
      <c r="H113" s="555">
        <v>2.5000000000000001E-2</v>
      </c>
      <c r="I113" s="553">
        <v>0.20329</v>
      </c>
      <c r="J113" s="555">
        <v>0</v>
      </c>
      <c r="K113" s="555">
        <v>0</v>
      </c>
      <c r="L113" s="555">
        <v>0.17829</v>
      </c>
      <c r="M113" s="555">
        <v>2.5000000000000001E-2</v>
      </c>
      <c r="N113" s="553">
        <v>0.17829</v>
      </c>
      <c r="O113" s="553">
        <v>0</v>
      </c>
      <c r="P113" s="553">
        <v>0</v>
      </c>
      <c r="Q113" s="553">
        <v>0.17829</v>
      </c>
      <c r="R113" s="553">
        <v>0</v>
      </c>
      <c r="S113" s="553">
        <v>1.6659999999999999</v>
      </c>
      <c r="T113" s="552">
        <v>0</v>
      </c>
      <c r="U113" s="552">
        <v>1.22</v>
      </c>
      <c r="V113" s="552">
        <v>0</v>
      </c>
      <c r="W113" s="552">
        <v>0.44599999999999995</v>
      </c>
      <c r="X113" s="92">
        <v>0</v>
      </c>
      <c r="Y113" s="92">
        <v>0</v>
      </c>
      <c r="Z113" s="92">
        <v>6.3</v>
      </c>
      <c r="AA113" s="91"/>
      <c r="AB113" s="92">
        <v>0</v>
      </c>
      <c r="AC113" s="92">
        <v>0</v>
      </c>
      <c r="AD113" s="92">
        <v>0</v>
      </c>
      <c r="AE113" s="92">
        <v>6.3</v>
      </c>
      <c r="AF113" s="92">
        <v>0</v>
      </c>
      <c r="AG113" s="92">
        <v>0</v>
      </c>
      <c r="AH113" s="92">
        <v>0</v>
      </c>
      <c r="AI113" s="92">
        <v>0</v>
      </c>
      <c r="AJ113" s="92">
        <v>0</v>
      </c>
      <c r="AK113" s="92">
        <v>0</v>
      </c>
      <c r="AL113" s="121"/>
    </row>
    <row r="114" spans="1:38" s="49" customFormat="1" ht="37.5" customHeight="1" outlineLevel="1" x14ac:dyDescent="0.25">
      <c r="A114" s="90" t="s">
        <v>353</v>
      </c>
      <c r="B114" s="48">
        <v>1.5</v>
      </c>
      <c r="C114" s="119" t="s">
        <v>539</v>
      </c>
      <c r="D114" s="553">
        <v>0</v>
      </c>
      <c r="E114" s="555">
        <v>0</v>
      </c>
      <c r="F114" s="555">
        <v>0</v>
      </c>
      <c r="G114" s="555">
        <v>0</v>
      </c>
      <c r="H114" s="555">
        <v>0</v>
      </c>
      <c r="I114" s="553">
        <v>0</v>
      </c>
      <c r="J114" s="555">
        <v>0</v>
      </c>
      <c r="K114" s="555">
        <v>0</v>
      </c>
      <c r="L114" s="555">
        <v>0</v>
      </c>
      <c r="M114" s="555">
        <v>0</v>
      </c>
      <c r="N114" s="553">
        <v>0</v>
      </c>
      <c r="O114" s="553">
        <v>0</v>
      </c>
      <c r="P114" s="553">
        <v>0</v>
      </c>
      <c r="Q114" s="553">
        <v>0</v>
      </c>
      <c r="R114" s="553">
        <v>0</v>
      </c>
      <c r="S114" s="553">
        <v>0</v>
      </c>
      <c r="T114" s="552">
        <v>0</v>
      </c>
      <c r="U114" s="552">
        <v>0</v>
      </c>
      <c r="V114" s="552">
        <v>0</v>
      </c>
      <c r="W114" s="552">
        <v>0</v>
      </c>
      <c r="X114" s="92">
        <v>0</v>
      </c>
      <c r="Y114" s="92">
        <v>0</v>
      </c>
      <c r="Z114" s="92">
        <v>0</v>
      </c>
      <c r="AA114" s="91"/>
      <c r="AB114" s="92">
        <v>0</v>
      </c>
      <c r="AC114" s="92">
        <v>0</v>
      </c>
      <c r="AD114" s="92">
        <v>0</v>
      </c>
      <c r="AE114" s="92">
        <v>0</v>
      </c>
      <c r="AF114" s="92">
        <v>0</v>
      </c>
      <c r="AG114" s="92">
        <v>0</v>
      </c>
      <c r="AH114" s="92">
        <v>0</v>
      </c>
      <c r="AI114" s="92">
        <v>0</v>
      </c>
      <c r="AJ114" s="92">
        <v>0</v>
      </c>
      <c r="AK114" s="92">
        <v>0</v>
      </c>
      <c r="AL114" s="121"/>
    </row>
    <row r="115" spans="1:38" s="49" customFormat="1" ht="37.5" customHeight="1" outlineLevel="1" x14ac:dyDescent="0.25">
      <c r="A115" s="90" t="s">
        <v>353</v>
      </c>
      <c r="B115" s="48">
        <v>1.5</v>
      </c>
      <c r="C115" s="119" t="s">
        <v>800</v>
      </c>
      <c r="D115" s="553">
        <v>8.9149857899999994</v>
      </c>
      <c r="E115" s="555">
        <v>8.9149857899999994</v>
      </c>
      <c r="F115" s="555">
        <v>0</v>
      </c>
      <c r="G115" s="555">
        <v>0</v>
      </c>
      <c r="H115" s="555">
        <v>0</v>
      </c>
      <c r="I115" s="553">
        <v>8.9149857899999994</v>
      </c>
      <c r="J115" s="555">
        <v>8.9149857899999994</v>
      </c>
      <c r="K115" s="555">
        <v>0</v>
      </c>
      <c r="L115" s="555">
        <v>0</v>
      </c>
      <c r="M115" s="555">
        <v>0</v>
      </c>
      <c r="N115" s="553">
        <v>0</v>
      </c>
      <c r="O115" s="553">
        <v>0</v>
      </c>
      <c r="P115" s="553">
        <v>0</v>
      </c>
      <c r="Q115" s="553">
        <v>0</v>
      </c>
      <c r="R115" s="553">
        <v>0</v>
      </c>
      <c r="S115" s="553">
        <v>0</v>
      </c>
      <c r="T115" s="552">
        <v>0</v>
      </c>
      <c r="U115" s="552">
        <v>0</v>
      </c>
      <c r="V115" s="552">
        <v>0</v>
      </c>
      <c r="W115" s="552">
        <v>0</v>
      </c>
      <c r="X115" s="92">
        <v>0</v>
      </c>
      <c r="Y115" s="92">
        <v>0</v>
      </c>
      <c r="Z115" s="92">
        <v>0</v>
      </c>
      <c r="AA115" s="91"/>
      <c r="AB115" s="92">
        <v>0</v>
      </c>
      <c r="AC115" s="92">
        <v>0</v>
      </c>
      <c r="AD115" s="92">
        <v>0</v>
      </c>
      <c r="AE115" s="92">
        <v>0</v>
      </c>
      <c r="AF115" s="92">
        <v>0</v>
      </c>
      <c r="AG115" s="92">
        <v>0</v>
      </c>
      <c r="AH115" s="92">
        <v>0</v>
      </c>
      <c r="AI115" s="92">
        <v>0</v>
      </c>
      <c r="AJ115" s="92">
        <v>0</v>
      </c>
      <c r="AK115" s="92">
        <v>0</v>
      </c>
      <c r="AL115" s="121"/>
    </row>
    <row r="116" spans="1:38" s="49" customFormat="1" ht="37.5" customHeight="1" outlineLevel="1" x14ac:dyDescent="0.25">
      <c r="A116" s="90" t="s">
        <v>353</v>
      </c>
      <c r="B116" s="48">
        <v>1.5</v>
      </c>
      <c r="C116" s="119" t="s">
        <v>542</v>
      </c>
      <c r="D116" s="553">
        <v>2.0730398700000001</v>
      </c>
      <c r="E116" s="555">
        <v>2.0730398700000001</v>
      </c>
      <c r="F116" s="555">
        <v>0</v>
      </c>
      <c r="G116" s="555">
        <v>0</v>
      </c>
      <c r="H116" s="555">
        <v>0</v>
      </c>
      <c r="I116" s="553">
        <v>2.0730398700000001</v>
      </c>
      <c r="J116" s="555">
        <v>2.0730398700000001</v>
      </c>
      <c r="K116" s="555">
        <v>0</v>
      </c>
      <c r="L116" s="555">
        <v>0</v>
      </c>
      <c r="M116" s="555">
        <v>0</v>
      </c>
      <c r="N116" s="553">
        <v>0</v>
      </c>
      <c r="O116" s="553">
        <v>0</v>
      </c>
      <c r="P116" s="553">
        <v>0</v>
      </c>
      <c r="Q116" s="553">
        <v>0</v>
      </c>
      <c r="R116" s="553">
        <v>0</v>
      </c>
      <c r="S116" s="553">
        <v>0</v>
      </c>
      <c r="T116" s="552">
        <v>0</v>
      </c>
      <c r="U116" s="552">
        <v>0</v>
      </c>
      <c r="V116" s="552">
        <v>0</v>
      </c>
      <c r="W116" s="552">
        <v>0</v>
      </c>
      <c r="X116" s="92">
        <v>0</v>
      </c>
      <c r="Y116" s="92">
        <v>0</v>
      </c>
      <c r="Z116" s="92">
        <v>0</v>
      </c>
      <c r="AA116" s="91"/>
      <c r="AB116" s="92">
        <v>0</v>
      </c>
      <c r="AC116" s="92">
        <v>0</v>
      </c>
      <c r="AD116" s="92">
        <v>0</v>
      </c>
      <c r="AE116" s="92">
        <v>0</v>
      </c>
      <c r="AF116" s="92">
        <v>0</v>
      </c>
      <c r="AG116" s="92">
        <v>0</v>
      </c>
      <c r="AH116" s="92">
        <v>0</v>
      </c>
      <c r="AI116" s="92">
        <v>0</v>
      </c>
      <c r="AJ116" s="92">
        <v>0</v>
      </c>
      <c r="AK116" s="92">
        <v>0</v>
      </c>
      <c r="AL116" s="121"/>
    </row>
    <row r="117" spans="1:38" s="49" customFormat="1" ht="37.5" customHeight="1" outlineLevel="1" x14ac:dyDescent="0.25">
      <c r="A117" s="90" t="s">
        <v>353</v>
      </c>
      <c r="B117" s="48">
        <v>1.5</v>
      </c>
      <c r="C117" s="119" t="s">
        <v>546</v>
      </c>
      <c r="D117" s="553">
        <v>2.1426705499999996</v>
      </c>
      <c r="E117" s="555">
        <v>2.1426705499999996</v>
      </c>
      <c r="F117" s="555">
        <v>0</v>
      </c>
      <c r="G117" s="555">
        <v>0</v>
      </c>
      <c r="H117" s="555">
        <v>0</v>
      </c>
      <c r="I117" s="553">
        <v>0.14267055000000006</v>
      </c>
      <c r="J117" s="555">
        <v>0.14267055000000006</v>
      </c>
      <c r="K117" s="555">
        <v>0</v>
      </c>
      <c r="L117" s="555">
        <v>0</v>
      </c>
      <c r="M117" s="555">
        <v>0</v>
      </c>
      <c r="N117" s="553">
        <v>-1.9999999999999996</v>
      </c>
      <c r="O117" s="553">
        <v>-1.9999999999999996</v>
      </c>
      <c r="P117" s="553">
        <v>0</v>
      </c>
      <c r="Q117" s="553">
        <v>0</v>
      </c>
      <c r="R117" s="553">
        <v>0</v>
      </c>
      <c r="S117" s="553">
        <v>0</v>
      </c>
      <c r="T117" s="552">
        <v>0</v>
      </c>
      <c r="U117" s="552">
        <v>0</v>
      </c>
      <c r="V117" s="552">
        <v>0</v>
      </c>
      <c r="W117" s="552">
        <v>0</v>
      </c>
      <c r="X117" s="92">
        <v>0</v>
      </c>
      <c r="Y117" s="92">
        <v>0</v>
      </c>
      <c r="Z117" s="92">
        <v>0</v>
      </c>
      <c r="AA117" s="91"/>
      <c r="AB117" s="92">
        <v>0</v>
      </c>
      <c r="AC117" s="92">
        <v>0</v>
      </c>
      <c r="AD117" s="92">
        <v>0</v>
      </c>
      <c r="AE117" s="92">
        <v>0</v>
      </c>
      <c r="AF117" s="92">
        <v>0</v>
      </c>
      <c r="AG117" s="92">
        <v>0</v>
      </c>
      <c r="AH117" s="92">
        <v>0</v>
      </c>
      <c r="AI117" s="92">
        <v>0</v>
      </c>
      <c r="AJ117" s="92">
        <v>0</v>
      </c>
      <c r="AK117" s="92">
        <v>0</v>
      </c>
      <c r="AL117" s="121"/>
    </row>
    <row r="118" spans="1:38" s="49" customFormat="1" ht="37.5" customHeight="1" outlineLevel="1" x14ac:dyDescent="0.25">
      <c r="A118" s="90" t="s">
        <v>353</v>
      </c>
      <c r="B118" s="48">
        <v>1.5</v>
      </c>
      <c r="C118" s="119" t="s">
        <v>390</v>
      </c>
      <c r="D118" s="553">
        <v>0</v>
      </c>
      <c r="E118" s="555">
        <v>0</v>
      </c>
      <c r="F118" s="555">
        <v>0</v>
      </c>
      <c r="G118" s="555">
        <v>0</v>
      </c>
      <c r="H118" s="555">
        <v>0</v>
      </c>
      <c r="I118" s="553">
        <v>0</v>
      </c>
      <c r="J118" s="555">
        <v>0</v>
      </c>
      <c r="K118" s="555">
        <v>0</v>
      </c>
      <c r="L118" s="555">
        <v>0</v>
      </c>
      <c r="M118" s="555">
        <v>0</v>
      </c>
      <c r="N118" s="553">
        <v>0</v>
      </c>
      <c r="O118" s="553">
        <v>0</v>
      </c>
      <c r="P118" s="553">
        <v>0</v>
      </c>
      <c r="Q118" s="553">
        <v>0</v>
      </c>
      <c r="R118" s="553">
        <v>0</v>
      </c>
      <c r="S118" s="553">
        <v>-6.5410000000000004</v>
      </c>
      <c r="T118" s="552">
        <v>0</v>
      </c>
      <c r="U118" s="552">
        <v>0</v>
      </c>
      <c r="V118" s="552">
        <v>0.151</v>
      </c>
      <c r="W118" s="552">
        <v>-6.6920000000000002</v>
      </c>
      <c r="X118" s="92">
        <v>0</v>
      </c>
      <c r="Y118" s="92">
        <v>0</v>
      </c>
      <c r="Z118" s="92">
        <v>0</v>
      </c>
      <c r="AA118" s="91"/>
      <c r="AB118" s="92">
        <v>0</v>
      </c>
      <c r="AC118" s="92">
        <v>0</v>
      </c>
      <c r="AD118" s="92">
        <v>0</v>
      </c>
      <c r="AE118" s="92">
        <v>0</v>
      </c>
      <c r="AF118" s="92">
        <v>0</v>
      </c>
      <c r="AG118" s="92">
        <v>0</v>
      </c>
      <c r="AH118" s="92">
        <v>0</v>
      </c>
      <c r="AI118" s="92">
        <v>0</v>
      </c>
      <c r="AJ118" s="92">
        <v>0</v>
      </c>
      <c r="AK118" s="92">
        <v>0</v>
      </c>
      <c r="AL118" s="121"/>
    </row>
    <row r="119" spans="1:38" s="49" customFormat="1" ht="37.5" customHeight="1" outlineLevel="1" x14ac:dyDescent="0.25">
      <c r="A119" s="90" t="s">
        <v>353</v>
      </c>
      <c r="B119" s="48">
        <v>1.5</v>
      </c>
      <c r="C119" s="119" t="s">
        <v>552</v>
      </c>
      <c r="D119" s="553">
        <v>0.264594</v>
      </c>
      <c r="E119" s="555">
        <v>0.264594</v>
      </c>
      <c r="F119" s="555">
        <v>0</v>
      </c>
      <c r="G119" s="555">
        <v>0</v>
      </c>
      <c r="H119" s="555">
        <v>0</v>
      </c>
      <c r="I119" s="553">
        <v>0</v>
      </c>
      <c r="J119" s="555">
        <v>0</v>
      </c>
      <c r="K119" s="555">
        <v>0</v>
      </c>
      <c r="L119" s="555">
        <v>0</v>
      </c>
      <c r="M119" s="555">
        <v>0</v>
      </c>
      <c r="N119" s="553">
        <v>-0.264594</v>
      </c>
      <c r="O119" s="553">
        <v>-0.264594</v>
      </c>
      <c r="P119" s="553">
        <v>0</v>
      </c>
      <c r="Q119" s="553">
        <v>0</v>
      </c>
      <c r="R119" s="553">
        <v>0</v>
      </c>
      <c r="S119" s="553">
        <v>0</v>
      </c>
      <c r="T119" s="552">
        <v>0</v>
      </c>
      <c r="U119" s="552">
        <v>0</v>
      </c>
      <c r="V119" s="552">
        <v>0</v>
      </c>
      <c r="W119" s="552">
        <v>0</v>
      </c>
      <c r="X119" s="92">
        <v>0</v>
      </c>
      <c r="Y119" s="92">
        <v>0</v>
      </c>
      <c r="Z119" s="92">
        <v>0</v>
      </c>
      <c r="AA119" s="91"/>
      <c r="AB119" s="92">
        <v>0</v>
      </c>
      <c r="AC119" s="92">
        <v>0</v>
      </c>
      <c r="AD119" s="92">
        <v>0</v>
      </c>
      <c r="AE119" s="92">
        <v>0</v>
      </c>
      <c r="AF119" s="92">
        <v>0</v>
      </c>
      <c r="AG119" s="92">
        <v>0</v>
      </c>
      <c r="AH119" s="92">
        <v>0</v>
      </c>
      <c r="AI119" s="92">
        <v>0</v>
      </c>
      <c r="AJ119" s="92">
        <v>0</v>
      </c>
      <c r="AK119" s="92">
        <v>0</v>
      </c>
      <c r="AL119" s="121"/>
    </row>
    <row r="120" spans="1:38" s="49" customFormat="1" ht="37.5" customHeight="1" outlineLevel="1" x14ac:dyDescent="0.25">
      <c r="A120" s="90" t="s">
        <v>353</v>
      </c>
      <c r="B120" s="48">
        <v>1.5</v>
      </c>
      <c r="C120" s="119" t="s">
        <v>553</v>
      </c>
      <c r="D120" s="553">
        <v>0</v>
      </c>
      <c r="E120" s="555">
        <v>0</v>
      </c>
      <c r="F120" s="555">
        <v>0</v>
      </c>
      <c r="G120" s="555">
        <v>0</v>
      </c>
      <c r="H120" s="555">
        <v>0</v>
      </c>
      <c r="I120" s="553">
        <v>0</v>
      </c>
      <c r="J120" s="555">
        <v>0</v>
      </c>
      <c r="K120" s="555">
        <v>0</v>
      </c>
      <c r="L120" s="555">
        <v>0</v>
      </c>
      <c r="M120" s="555">
        <v>0</v>
      </c>
      <c r="N120" s="553">
        <v>0</v>
      </c>
      <c r="O120" s="553">
        <v>0</v>
      </c>
      <c r="P120" s="553">
        <v>0</v>
      </c>
      <c r="Q120" s="553">
        <v>0</v>
      </c>
      <c r="R120" s="553">
        <v>0</v>
      </c>
      <c r="S120" s="553">
        <v>0.75700000000000001</v>
      </c>
      <c r="T120" s="552">
        <v>1.4999999999999999E-2</v>
      </c>
      <c r="U120" s="552">
        <v>0.24199999999999999</v>
      </c>
      <c r="V120" s="552">
        <v>0.36699999999999999</v>
      </c>
      <c r="W120" s="552">
        <v>0.13300000000000001</v>
      </c>
      <c r="X120" s="92">
        <v>0</v>
      </c>
      <c r="Y120" s="92">
        <v>0</v>
      </c>
      <c r="Z120" s="92">
        <v>0</v>
      </c>
      <c r="AA120" s="91"/>
      <c r="AB120" s="92">
        <v>0</v>
      </c>
      <c r="AC120" s="92">
        <v>0</v>
      </c>
      <c r="AD120" s="92">
        <v>0</v>
      </c>
      <c r="AE120" s="92">
        <v>0</v>
      </c>
      <c r="AF120" s="92">
        <v>0</v>
      </c>
      <c r="AG120" s="92">
        <v>0</v>
      </c>
      <c r="AH120" s="92">
        <v>0</v>
      </c>
      <c r="AI120" s="92">
        <v>0</v>
      </c>
      <c r="AJ120" s="92">
        <v>0</v>
      </c>
      <c r="AK120" s="92">
        <v>0</v>
      </c>
      <c r="AL120" s="121"/>
    </row>
    <row r="121" spans="1:38" s="49" customFormat="1" ht="37.5" customHeight="1" outlineLevel="1" x14ac:dyDescent="0.25">
      <c r="A121" s="90" t="s">
        <v>353</v>
      </c>
      <c r="B121" s="48">
        <v>1.5</v>
      </c>
      <c r="C121" s="119" t="s">
        <v>554</v>
      </c>
      <c r="D121" s="553">
        <v>4.6818200000000001</v>
      </c>
      <c r="E121" s="555">
        <v>0.32772000000000001</v>
      </c>
      <c r="F121" s="555">
        <v>2.34091</v>
      </c>
      <c r="G121" s="555">
        <v>1.966367</v>
      </c>
      <c r="H121" s="555">
        <v>4.6823000000000059E-2</v>
      </c>
      <c r="I121" s="553">
        <v>0</v>
      </c>
      <c r="J121" s="555">
        <v>0</v>
      </c>
      <c r="K121" s="555">
        <v>0</v>
      </c>
      <c r="L121" s="555">
        <v>0</v>
      </c>
      <c r="M121" s="555">
        <v>0</v>
      </c>
      <c r="N121" s="553">
        <v>-4.6818200000000001</v>
      </c>
      <c r="O121" s="553">
        <v>-0.32772000000000001</v>
      </c>
      <c r="P121" s="553">
        <v>-2.34091</v>
      </c>
      <c r="Q121" s="553">
        <v>-1.966367</v>
      </c>
      <c r="R121" s="553">
        <v>-4.6823000000000059E-2</v>
      </c>
      <c r="S121" s="553">
        <v>0</v>
      </c>
      <c r="T121" s="552">
        <v>0</v>
      </c>
      <c r="U121" s="552">
        <v>0</v>
      </c>
      <c r="V121" s="552">
        <v>0</v>
      </c>
      <c r="W121" s="552">
        <v>0</v>
      </c>
      <c r="X121" s="92">
        <v>0</v>
      </c>
      <c r="Y121" s="92">
        <v>0</v>
      </c>
      <c r="Z121" s="92">
        <v>0</v>
      </c>
      <c r="AA121" s="91"/>
      <c r="AB121" s="92">
        <v>0</v>
      </c>
      <c r="AC121" s="92">
        <v>0</v>
      </c>
      <c r="AD121" s="92">
        <v>0</v>
      </c>
      <c r="AE121" s="92">
        <v>0</v>
      </c>
      <c r="AF121" s="92">
        <v>0</v>
      </c>
      <c r="AG121" s="92">
        <v>0</v>
      </c>
      <c r="AH121" s="92">
        <v>0</v>
      </c>
      <c r="AI121" s="92">
        <v>0</v>
      </c>
      <c r="AJ121" s="92">
        <v>0</v>
      </c>
      <c r="AK121" s="92">
        <v>0</v>
      </c>
      <c r="AL121" s="121"/>
    </row>
    <row r="122" spans="1:38" s="49" customFormat="1" ht="37.5" customHeight="1" outlineLevel="1" x14ac:dyDescent="0.25">
      <c r="A122" s="90" t="s">
        <v>353</v>
      </c>
      <c r="B122" s="48">
        <v>1.5</v>
      </c>
      <c r="C122" s="119" t="s">
        <v>555</v>
      </c>
      <c r="D122" s="553">
        <v>0</v>
      </c>
      <c r="E122" s="555">
        <v>0</v>
      </c>
      <c r="F122" s="555">
        <v>0</v>
      </c>
      <c r="G122" s="555">
        <v>0</v>
      </c>
      <c r="H122" s="555">
        <v>0</v>
      </c>
      <c r="I122" s="553">
        <v>0</v>
      </c>
      <c r="J122" s="555">
        <v>0</v>
      </c>
      <c r="K122" s="555">
        <v>0</v>
      </c>
      <c r="L122" s="555">
        <v>0</v>
      </c>
      <c r="M122" s="555">
        <v>0</v>
      </c>
      <c r="N122" s="553">
        <v>0</v>
      </c>
      <c r="O122" s="553">
        <v>0</v>
      </c>
      <c r="P122" s="553">
        <v>0</v>
      </c>
      <c r="Q122" s="553">
        <v>0</v>
      </c>
      <c r="R122" s="553">
        <v>0</v>
      </c>
      <c r="S122" s="553">
        <v>9.3290000000000006</v>
      </c>
      <c r="T122" s="552">
        <v>0</v>
      </c>
      <c r="U122" s="552">
        <v>5.0960000000000001</v>
      </c>
      <c r="V122" s="552">
        <v>0</v>
      </c>
      <c r="W122" s="552">
        <v>4.2330000000000005</v>
      </c>
      <c r="X122" s="92">
        <v>0</v>
      </c>
      <c r="Y122" s="92">
        <v>0</v>
      </c>
      <c r="Z122" s="92">
        <v>12.6</v>
      </c>
      <c r="AA122" s="91"/>
      <c r="AB122" s="92">
        <v>0</v>
      </c>
      <c r="AC122" s="92">
        <v>0</v>
      </c>
      <c r="AD122" s="92">
        <v>0</v>
      </c>
      <c r="AE122" s="92">
        <v>12.6</v>
      </c>
      <c r="AF122" s="92">
        <v>0</v>
      </c>
      <c r="AG122" s="92">
        <v>0</v>
      </c>
      <c r="AH122" s="92">
        <v>0</v>
      </c>
      <c r="AI122" s="92">
        <v>0</v>
      </c>
      <c r="AJ122" s="92">
        <v>0</v>
      </c>
      <c r="AK122" s="92">
        <v>0</v>
      </c>
      <c r="AL122" s="121"/>
    </row>
    <row r="123" spans="1:38" s="49" customFormat="1" ht="37.5" customHeight="1" outlineLevel="1" x14ac:dyDescent="0.25">
      <c r="A123" s="90" t="s">
        <v>353</v>
      </c>
      <c r="B123" s="48">
        <v>1.5</v>
      </c>
      <c r="C123" s="119" t="s">
        <v>556</v>
      </c>
      <c r="D123" s="553">
        <v>0.32607111</v>
      </c>
      <c r="E123" s="555">
        <v>0</v>
      </c>
      <c r="F123" s="555">
        <v>0</v>
      </c>
      <c r="G123" s="555">
        <v>0.32607111</v>
      </c>
      <c r="H123" s="555">
        <v>0</v>
      </c>
      <c r="I123" s="553">
        <v>0.82226111000000002</v>
      </c>
      <c r="J123" s="555">
        <v>0</v>
      </c>
      <c r="K123" s="555">
        <v>0</v>
      </c>
      <c r="L123" s="555">
        <v>0.82226111000000002</v>
      </c>
      <c r="M123" s="555">
        <v>0</v>
      </c>
      <c r="N123" s="553">
        <v>0.49619000000000002</v>
      </c>
      <c r="O123" s="553">
        <v>0</v>
      </c>
      <c r="P123" s="553">
        <v>0</v>
      </c>
      <c r="Q123" s="553">
        <v>0.49619000000000002</v>
      </c>
      <c r="R123" s="553">
        <v>0</v>
      </c>
      <c r="S123" s="553">
        <v>1.0329999999999999</v>
      </c>
      <c r="T123" s="552">
        <v>0</v>
      </c>
      <c r="U123" s="552">
        <v>6.2E-2</v>
      </c>
      <c r="V123" s="552">
        <v>0.76700000000000002</v>
      </c>
      <c r="W123" s="552">
        <v>0.20399999999999985</v>
      </c>
      <c r="X123" s="92">
        <v>0</v>
      </c>
      <c r="Y123" s="92">
        <v>0</v>
      </c>
      <c r="Z123" s="92">
        <v>0</v>
      </c>
      <c r="AA123" s="91"/>
      <c r="AB123" s="92">
        <v>0</v>
      </c>
      <c r="AC123" s="92">
        <v>0</v>
      </c>
      <c r="AD123" s="92">
        <v>0</v>
      </c>
      <c r="AE123" s="92">
        <v>0</v>
      </c>
      <c r="AF123" s="92">
        <v>0</v>
      </c>
      <c r="AG123" s="92">
        <v>0</v>
      </c>
      <c r="AH123" s="92">
        <v>0</v>
      </c>
      <c r="AI123" s="92">
        <v>0</v>
      </c>
      <c r="AJ123" s="92">
        <v>0</v>
      </c>
      <c r="AK123" s="92">
        <v>0</v>
      </c>
      <c r="AL123" s="121"/>
    </row>
    <row r="124" spans="1:38" s="49" customFormat="1" ht="37.5" customHeight="1" outlineLevel="1" x14ac:dyDescent="0.25">
      <c r="A124" s="90" t="s">
        <v>353</v>
      </c>
      <c r="B124" s="48">
        <v>1.5</v>
      </c>
      <c r="C124" s="119" t="s">
        <v>804</v>
      </c>
      <c r="D124" s="553">
        <v>0</v>
      </c>
      <c r="E124" s="555">
        <v>0</v>
      </c>
      <c r="F124" s="555">
        <v>0</v>
      </c>
      <c r="G124" s="555">
        <v>0</v>
      </c>
      <c r="H124" s="555">
        <v>0</v>
      </c>
      <c r="I124" s="553">
        <v>2.0525368400000001</v>
      </c>
      <c r="J124" s="555">
        <v>0</v>
      </c>
      <c r="K124" s="555">
        <v>0</v>
      </c>
      <c r="L124" s="555">
        <v>2.0525368400000001</v>
      </c>
      <c r="M124" s="555">
        <v>0</v>
      </c>
      <c r="N124" s="553">
        <v>2.0525368400000001</v>
      </c>
      <c r="O124" s="553">
        <v>0</v>
      </c>
      <c r="P124" s="553">
        <v>0</v>
      </c>
      <c r="Q124" s="553">
        <v>2.0525368400000001</v>
      </c>
      <c r="R124" s="553">
        <v>0</v>
      </c>
      <c r="S124" s="553">
        <v>1.3979999999999999</v>
      </c>
      <c r="T124" s="552">
        <v>0</v>
      </c>
      <c r="U124" s="552">
        <v>1.296</v>
      </c>
      <c r="V124" s="552">
        <v>3.5000000000000003E-2</v>
      </c>
      <c r="W124" s="552">
        <v>6.6999999999999865E-2</v>
      </c>
      <c r="X124" s="92">
        <v>0</v>
      </c>
      <c r="Y124" s="92">
        <v>0</v>
      </c>
      <c r="Z124" s="92">
        <v>0</v>
      </c>
      <c r="AA124" s="91"/>
      <c r="AB124" s="92">
        <v>0</v>
      </c>
      <c r="AC124" s="92">
        <v>0</v>
      </c>
      <c r="AD124" s="92">
        <v>0</v>
      </c>
      <c r="AE124" s="92">
        <v>0</v>
      </c>
      <c r="AF124" s="92">
        <v>0</v>
      </c>
      <c r="AG124" s="92">
        <v>0</v>
      </c>
      <c r="AH124" s="92">
        <v>0</v>
      </c>
      <c r="AI124" s="92">
        <v>0</v>
      </c>
      <c r="AJ124" s="92">
        <v>0</v>
      </c>
      <c r="AK124" s="92">
        <v>0</v>
      </c>
      <c r="AL124" s="121"/>
    </row>
    <row r="125" spans="1:38" s="49" customFormat="1" ht="37.5" customHeight="1" outlineLevel="1" x14ac:dyDescent="0.25">
      <c r="A125" s="90" t="s">
        <v>353</v>
      </c>
      <c r="B125" s="48">
        <v>1.5</v>
      </c>
      <c r="C125" s="119" t="s">
        <v>392</v>
      </c>
      <c r="D125" s="553">
        <v>0</v>
      </c>
      <c r="E125" s="555">
        <v>0</v>
      </c>
      <c r="F125" s="555">
        <v>0</v>
      </c>
      <c r="G125" s="555">
        <v>0</v>
      </c>
      <c r="H125" s="555">
        <v>0</v>
      </c>
      <c r="I125" s="553">
        <v>1.23872</v>
      </c>
      <c r="J125" s="555">
        <v>0</v>
      </c>
      <c r="K125" s="555">
        <v>0</v>
      </c>
      <c r="L125" s="555">
        <v>1.23872</v>
      </c>
      <c r="M125" s="555">
        <v>0</v>
      </c>
      <c r="N125" s="553">
        <v>1.23872</v>
      </c>
      <c r="O125" s="553">
        <v>0</v>
      </c>
      <c r="P125" s="553">
        <v>0</v>
      </c>
      <c r="Q125" s="553">
        <v>1.23872</v>
      </c>
      <c r="R125" s="553">
        <v>0</v>
      </c>
      <c r="S125" s="553">
        <v>8.9610000000000003</v>
      </c>
      <c r="T125" s="552">
        <v>0</v>
      </c>
      <c r="U125" s="552">
        <v>4.4560000000000004</v>
      </c>
      <c r="V125" s="552">
        <v>0</v>
      </c>
      <c r="W125" s="552">
        <v>4.5049999999999999</v>
      </c>
      <c r="X125" s="92">
        <v>0</v>
      </c>
      <c r="Y125" s="92">
        <v>0</v>
      </c>
      <c r="Z125" s="92">
        <v>12.6</v>
      </c>
      <c r="AA125" s="91"/>
      <c r="AB125" s="92">
        <v>0</v>
      </c>
      <c r="AC125" s="92">
        <v>0</v>
      </c>
      <c r="AD125" s="92">
        <v>0</v>
      </c>
      <c r="AE125" s="92">
        <v>12.6</v>
      </c>
      <c r="AF125" s="92">
        <v>0</v>
      </c>
      <c r="AG125" s="92">
        <v>0</v>
      </c>
      <c r="AH125" s="92">
        <v>0</v>
      </c>
      <c r="AI125" s="92">
        <v>0</v>
      </c>
      <c r="AJ125" s="92">
        <v>0</v>
      </c>
      <c r="AK125" s="92">
        <v>0</v>
      </c>
      <c r="AL125" s="121"/>
    </row>
    <row r="126" spans="1:38" s="49" customFormat="1" ht="37.5" customHeight="1" outlineLevel="1" x14ac:dyDescent="0.25">
      <c r="A126" s="90" t="s">
        <v>356</v>
      </c>
      <c r="B126" s="48">
        <v>1.5</v>
      </c>
      <c r="C126" s="119" t="s">
        <v>911</v>
      </c>
      <c r="D126" s="553">
        <v>26.939456514743398</v>
      </c>
      <c r="E126" s="555">
        <v>1.7729488823104402</v>
      </c>
      <c r="F126" s="555">
        <v>11.56390335826149</v>
      </c>
      <c r="G126" s="555">
        <v>8.1998098250425269</v>
      </c>
      <c r="H126" s="555">
        <v>5.4027944491289421</v>
      </c>
      <c r="I126" s="553">
        <v>23.164000000000001</v>
      </c>
      <c r="J126" s="555">
        <v>0.77600000000000002</v>
      </c>
      <c r="K126" s="555">
        <v>3.8840000000000003</v>
      </c>
      <c r="L126" s="555">
        <v>18.504000000000001</v>
      </c>
      <c r="M126" s="555">
        <v>0</v>
      </c>
      <c r="N126" s="553">
        <v>-3.7754565147433965</v>
      </c>
      <c r="O126" s="553">
        <v>-0.99694888231044021</v>
      </c>
      <c r="P126" s="553">
        <v>-7.6799033582614893</v>
      </c>
      <c r="Q126" s="553">
        <v>10.304190174957474</v>
      </c>
      <c r="R126" s="553">
        <v>-5.4027944491289421</v>
      </c>
      <c r="S126" s="553">
        <v>5.8490000000000002</v>
      </c>
      <c r="T126" s="552">
        <v>0</v>
      </c>
      <c r="U126" s="552">
        <v>3.3654999999999999</v>
      </c>
      <c r="V126" s="552">
        <v>2.1604999999999999</v>
      </c>
      <c r="W126" s="552">
        <v>0.32300000000000001</v>
      </c>
      <c r="X126" s="92">
        <v>0</v>
      </c>
      <c r="Y126" s="92">
        <v>0</v>
      </c>
      <c r="Z126" s="92">
        <v>0</v>
      </c>
      <c r="AA126" s="91"/>
      <c r="AB126" s="92">
        <v>0</v>
      </c>
      <c r="AC126" s="92">
        <v>0</v>
      </c>
      <c r="AD126" s="92">
        <v>0</v>
      </c>
      <c r="AE126" s="92">
        <v>0</v>
      </c>
      <c r="AF126" s="92">
        <v>0</v>
      </c>
      <c r="AG126" s="92">
        <v>0</v>
      </c>
      <c r="AH126" s="92">
        <v>0</v>
      </c>
      <c r="AI126" s="92">
        <v>0</v>
      </c>
      <c r="AJ126" s="92">
        <v>0</v>
      </c>
      <c r="AK126" s="92">
        <v>0</v>
      </c>
      <c r="AL126" s="121"/>
    </row>
    <row r="127" spans="1:38" s="49" customFormat="1" ht="37.5" customHeight="1" outlineLevel="1" x14ac:dyDescent="0.25">
      <c r="A127" s="90" t="s">
        <v>355</v>
      </c>
      <c r="B127" s="48">
        <v>1.5</v>
      </c>
      <c r="C127" s="119" t="s">
        <v>406</v>
      </c>
      <c r="D127" s="553">
        <v>0</v>
      </c>
      <c r="E127" s="555">
        <v>0</v>
      </c>
      <c r="F127" s="555">
        <v>0</v>
      </c>
      <c r="G127" s="555">
        <v>0</v>
      </c>
      <c r="H127" s="555">
        <v>0</v>
      </c>
      <c r="I127" s="553">
        <v>1.17920848</v>
      </c>
      <c r="J127" s="555">
        <v>0</v>
      </c>
      <c r="K127" s="555">
        <v>0</v>
      </c>
      <c r="L127" s="555">
        <v>0</v>
      </c>
      <c r="M127" s="555">
        <v>1.17920848</v>
      </c>
      <c r="N127" s="553">
        <v>1.17920848</v>
      </c>
      <c r="O127" s="553">
        <v>0</v>
      </c>
      <c r="P127" s="553">
        <v>0</v>
      </c>
      <c r="Q127" s="553">
        <v>0</v>
      </c>
      <c r="R127" s="553">
        <v>1.17920848</v>
      </c>
      <c r="S127" s="553">
        <v>1.5814099499999998</v>
      </c>
      <c r="T127" s="552">
        <v>0</v>
      </c>
      <c r="U127" s="552">
        <v>0</v>
      </c>
      <c r="V127" s="552">
        <v>0</v>
      </c>
      <c r="W127" s="552">
        <v>1.5814099499999998</v>
      </c>
      <c r="X127" s="92">
        <v>0</v>
      </c>
      <c r="Y127" s="92">
        <v>0</v>
      </c>
      <c r="Z127" s="92">
        <v>0</v>
      </c>
      <c r="AA127" s="91"/>
      <c r="AB127" s="92">
        <v>0</v>
      </c>
      <c r="AC127" s="92">
        <v>0</v>
      </c>
      <c r="AD127" s="92">
        <v>0</v>
      </c>
      <c r="AE127" s="92">
        <v>0</v>
      </c>
      <c r="AF127" s="92">
        <v>0</v>
      </c>
      <c r="AG127" s="92">
        <v>0</v>
      </c>
      <c r="AH127" s="92">
        <v>0</v>
      </c>
      <c r="AI127" s="92">
        <v>0</v>
      </c>
      <c r="AJ127" s="92">
        <v>0</v>
      </c>
      <c r="AK127" s="92">
        <v>0</v>
      </c>
      <c r="AL127" s="121"/>
    </row>
    <row r="128" spans="1:38" s="49" customFormat="1" ht="37.5" customHeight="1" outlineLevel="1" x14ac:dyDescent="0.25">
      <c r="A128" s="90" t="s">
        <v>355</v>
      </c>
      <c r="B128" s="48">
        <v>1.5</v>
      </c>
      <c r="C128" s="119" t="s">
        <v>980</v>
      </c>
      <c r="D128" s="553">
        <v>3.2770637020599875</v>
      </c>
      <c r="E128" s="555">
        <v>0.19962532000000002</v>
      </c>
      <c r="F128" s="555">
        <v>2.7139822525820385</v>
      </c>
      <c r="G128" s="555">
        <v>0</v>
      </c>
      <c r="H128" s="555">
        <v>0.36345612947794892</v>
      </c>
      <c r="I128" s="553">
        <v>0.55085180072039996</v>
      </c>
      <c r="J128" s="555">
        <v>0.1691743</v>
      </c>
      <c r="K128" s="555">
        <v>0</v>
      </c>
      <c r="L128" s="555">
        <v>0</v>
      </c>
      <c r="M128" s="555">
        <v>0.38167750072040002</v>
      </c>
      <c r="N128" s="553">
        <v>-2.7262119013395876</v>
      </c>
      <c r="O128" s="553">
        <v>-3.0451020000000023E-2</v>
      </c>
      <c r="P128" s="553">
        <v>-2.7139822525820385</v>
      </c>
      <c r="Q128" s="553">
        <v>0</v>
      </c>
      <c r="R128" s="553">
        <v>1.8221371242451101E-2</v>
      </c>
      <c r="S128" s="553">
        <v>2.9649408499999996</v>
      </c>
      <c r="T128" s="552">
        <v>0.1691743</v>
      </c>
      <c r="U128" s="552">
        <v>1.4639039899999999</v>
      </c>
      <c r="V128" s="552">
        <v>0</v>
      </c>
      <c r="W128" s="552">
        <v>1.33186256</v>
      </c>
      <c r="X128" s="92">
        <v>0</v>
      </c>
      <c r="Y128" s="92">
        <v>0</v>
      </c>
      <c r="Z128" s="92">
        <v>0</v>
      </c>
      <c r="AA128" s="91"/>
      <c r="AB128" s="92">
        <v>0</v>
      </c>
      <c r="AC128" s="92">
        <v>0</v>
      </c>
      <c r="AD128" s="92">
        <v>0</v>
      </c>
      <c r="AE128" s="92">
        <v>0</v>
      </c>
      <c r="AF128" s="92">
        <v>0</v>
      </c>
      <c r="AG128" s="92">
        <v>0</v>
      </c>
      <c r="AH128" s="92">
        <v>0</v>
      </c>
      <c r="AI128" s="92">
        <v>0</v>
      </c>
      <c r="AJ128" s="92">
        <v>0</v>
      </c>
      <c r="AK128" s="92">
        <v>2.9649408500000001</v>
      </c>
      <c r="AL128" s="121"/>
    </row>
    <row r="129" spans="1:38" s="49" customFormat="1" ht="37.5" customHeight="1" outlineLevel="1" x14ac:dyDescent="0.25">
      <c r="A129" s="90" t="s">
        <v>356</v>
      </c>
      <c r="B129" s="48">
        <v>1.5</v>
      </c>
      <c r="C129" s="119" t="s">
        <v>622</v>
      </c>
      <c r="D129" s="553">
        <v>0</v>
      </c>
      <c r="E129" s="555">
        <v>0</v>
      </c>
      <c r="F129" s="555">
        <v>0</v>
      </c>
      <c r="G129" s="555">
        <v>0</v>
      </c>
      <c r="H129" s="555">
        <v>0</v>
      </c>
      <c r="I129" s="553">
        <v>7.8000000000000014E-2</v>
      </c>
      <c r="J129" s="555">
        <v>0</v>
      </c>
      <c r="K129" s="555">
        <v>7.2000000000000008E-2</v>
      </c>
      <c r="L129" s="555">
        <v>0</v>
      </c>
      <c r="M129" s="555">
        <v>6.0000000000000001E-3</v>
      </c>
      <c r="N129" s="553">
        <v>7.8000000000000014E-2</v>
      </c>
      <c r="O129" s="553">
        <v>0</v>
      </c>
      <c r="P129" s="553">
        <v>7.2000000000000008E-2</v>
      </c>
      <c r="Q129" s="553">
        <v>0</v>
      </c>
      <c r="R129" s="553">
        <v>6.0000000000000001E-3</v>
      </c>
      <c r="S129" s="553">
        <v>1.1619999999999999</v>
      </c>
      <c r="T129" s="552">
        <v>0</v>
      </c>
      <c r="U129" s="552">
        <v>0.86499999999999999</v>
      </c>
      <c r="V129" s="552">
        <v>2.8000000000000001E-2</v>
      </c>
      <c r="W129" s="552">
        <v>0.26900000000000002</v>
      </c>
      <c r="X129" s="92">
        <v>0</v>
      </c>
      <c r="Y129" s="92">
        <v>0</v>
      </c>
      <c r="Z129" s="92">
        <v>0</v>
      </c>
      <c r="AA129" s="91"/>
      <c r="AB129" s="92">
        <v>0</v>
      </c>
      <c r="AC129" s="92">
        <v>0</v>
      </c>
      <c r="AD129" s="92">
        <v>0</v>
      </c>
      <c r="AE129" s="92">
        <v>0</v>
      </c>
      <c r="AF129" s="92">
        <v>2015</v>
      </c>
      <c r="AG129" s="92">
        <v>0</v>
      </c>
      <c r="AH129" s="92">
        <v>0</v>
      </c>
      <c r="AI129" s="92">
        <v>0</v>
      </c>
      <c r="AJ129" s="92">
        <v>0.20300000000000001</v>
      </c>
      <c r="AK129" s="92">
        <v>0</v>
      </c>
      <c r="AL129" s="121"/>
    </row>
    <row r="130" spans="1:38" s="49" customFormat="1" ht="37.5" customHeight="1" outlineLevel="1" x14ac:dyDescent="0.25">
      <c r="A130" s="90" t="s">
        <v>356</v>
      </c>
      <c r="B130" s="48">
        <v>1.5</v>
      </c>
      <c r="C130" s="119" t="s">
        <v>982</v>
      </c>
      <c r="D130" s="553">
        <v>0</v>
      </c>
      <c r="E130" s="555">
        <v>0</v>
      </c>
      <c r="F130" s="555">
        <v>0</v>
      </c>
      <c r="G130" s="555">
        <v>0</v>
      </c>
      <c r="H130" s="555">
        <v>0</v>
      </c>
      <c r="I130" s="553">
        <v>0</v>
      </c>
      <c r="J130" s="555">
        <v>0</v>
      </c>
      <c r="K130" s="555">
        <v>0</v>
      </c>
      <c r="L130" s="555">
        <v>0</v>
      </c>
      <c r="M130" s="555">
        <v>0</v>
      </c>
      <c r="N130" s="553">
        <v>0</v>
      </c>
      <c r="O130" s="553">
        <v>0</v>
      </c>
      <c r="P130" s="553">
        <v>0</v>
      </c>
      <c r="Q130" s="553">
        <v>0</v>
      </c>
      <c r="R130" s="553">
        <v>0</v>
      </c>
      <c r="S130" s="553">
        <v>0.42500000000000004</v>
      </c>
      <c r="T130" s="552">
        <v>0</v>
      </c>
      <c r="U130" s="552">
        <v>0.32500000000000001</v>
      </c>
      <c r="V130" s="552">
        <v>0</v>
      </c>
      <c r="W130" s="552">
        <v>0.1</v>
      </c>
      <c r="X130" s="92">
        <v>0</v>
      </c>
      <c r="Y130" s="92">
        <v>0</v>
      </c>
      <c r="Z130" s="92">
        <v>0</v>
      </c>
      <c r="AA130" s="91"/>
      <c r="AB130" s="92">
        <v>0</v>
      </c>
      <c r="AC130" s="92">
        <v>0</v>
      </c>
      <c r="AD130" s="92">
        <v>0</v>
      </c>
      <c r="AE130" s="92">
        <v>0</v>
      </c>
      <c r="AF130" s="92">
        <v>2015</v>
      </c>
      <c r="AG130" s="92">
        <v>0</v>
      </c>
      <c r="AH130" s="92">
        <v>0</v>
      </c>
      <c r="AI130" s="92">
        <v>0</v>
      </c>
      <c r="AJ130" s="92">
        <v>0.28000000000000003</v>
      </c>
      <c r="AK130" s="92">
        <v>0</v>
      </c>
      <c r="AL130" s="121"/>
    </row>
    <row r="131" spans="1:38" s="49" customFormat="1" ht="37.5" customHeight="1" outlineLevel="1" x14ac:dyDescent="0.25">
      <c r="A131" s="90" t="s">
        <v>356</v>
      </c>
      <c r="B131" s="48">
        <v>1.5</v>
      </c>
      <c r="C131" s="119" t="s">
        <v>983</v>
      </c>
      <c r="D131" s="553">
        <v>0</v>
      </c>
      <c r="E131" s="555">
        <v>0</v>
      </c>
      <c r="F131" s="555">
        <v>0</v>
      </c>
      <c r="G131" s="555">
        <v>0</v>
      </c>
      <c r="H131" s="555">
        <v>0</v>
      </c>
      <c r="I131" s="553">
        <v>0</v>
      </c>
      <c r="J131" s="555">
        <v>0</v>
      </c>
      <c r="K131" s="555">
        <v>0</v>
      </c>
      <c r="L131" s="555">
        <v>0</v>
      </c>
      <c r="M131" s="555">
        <v>0</v>
      </c>
      <c r="N131" s="553">
        <v>0</v>
      </c>
      <c r="O131" s="553">
        <v>0</v>
      </c>
      <c r="P131" s="553">
        <v>0</v>
      </c>
      <c r="Q131" s="553">
        <v>0</v>
      </c>
      <c r="R131" s="553">
        <v>0</v>
      </c>
      <c r="S131" s="553">
        <v>1.377</v>
      </c>
      <c r="T131" s="552">
        <v>0</v>
      </c>
      <c r="U131" s="552">
        <v>1.377</v>
      </c>
      <c r="V131" s="552">
        <v>0</v>
      </c>
      <c r="W131" s="552">
        <v>0</v>
      </c>
      <c r="X131" s="92">
        <v>0</v>
      </c>
      <c r="Y131" s="92">
        <v>0</v>
      </c>
      <c r="Z131" s="92">
        <v>0</v>
      </c>
      <c r="AA131" s="91"/>
      <c r="AB131" s="92">
        <v>0</v>
      </c>
      <c r="AC131" s="92">
        <v>0</v>
      </c>
      <c r="AD131" s="92">
        <v>0</v>
      </c>
      <c r="AE131" s="92">
        <v>0</v>
      </c>
      <c r="AF131" s="92">
        <v>2015</v>
      </c>
      <c r="AG131" s="92">
        <v>0</v>
      </c>
      <c r="AH131" s="92">
        <v>0</v>
      </c>
      <c r="AI131" s="92">
        <v>0</v>
      </c>
      <c r="AJ131" s="92">
        <v>0</v>
      </c>
      <c r="AK131" s="92">
        <v>0</v>
      </c>
      <c r="AL131" s="121"/>
    </row>
    <row r="132" spans="1:38" s="49" customFormat="1" ht="37.5" customHeight="1" outlineLevel="1" x14ac:dyDescent="0.25">
      <c r="A132" s="90" t="s">
        <v>353</v>
      </c>
      <c r="B132" s="48">
        <v>1.5</v>
      </c>
      <c r="C132" s="119" t="s">
        <v>624</v>
      </c>
      <c r="D132" s="553">
        <v>0</v>
      </c>
      <c r="E132" s="555">
        <v>0</v>
      </c>
      <c r="F132" s="555">
        <v>0</v>
      </c>
      <c r="G132" s="555">
        <v>0</v>
      </c>
      <c r="H132" s="555">
        <v>0</v>
      </c>
      <c r="I132" s="553">
        <v>0</v>
      </c>
      <c r="J132" s="555">
        <v>0</v>
      </c>
      <c r="K132" s="555">
        <v>0</v>
      </c>
      <c r="L132" s="555">
        <v>0</v>
      </c>
      <c r="M132" s="555">
        <v>0</v>
      </c>
      <c r="N132" s="553">
        <v>0</v>
      </c>
      <c r="O132" s="553">
        <v>0</v>
      </c>
      <c r="P132" s="553">
        <v>0</v>
      </c>
      <c r="Q132" s="553">
        <v>0</v>
      </c>
      <c r="R132" s="553">
        <v>0</v>
      </c>
      <c r="S132" s="553">
        <v>0</v>
      </c>
      <c r="T132" s="552">
        <v>0</v>
      </c>
      <c r="U132" s="552">
        <v>0</v>
      </c>
      <c r="V132" s="552">
        <v>0</v>
      </c>
      <c r="W132" s="552">
        <v>0</v>
      </c>
      <c r="X132" s="92">
        <v>0</v>
      </c>
      <c r="Y132" s="92">
        <v>0</v>
      </c>
      <c r="Z132" s="92">
        <v>0</v>
      </c>
      <c r="AA132" s="91"/>
      <c r="AB132" s="92">
        <v>0</v>
      </c>
      <c r="AC132" s="92">
        <v>0</v>
      </c>
      <c r="AD132" s="92">
        <v>0</v>
      </c>
      <c r="AE132" s="92">
        <v>0</v>
      </c>
      <c r="AF132" s="92">
        <v>0</v>
      </c>
      <c r="AG132" s="92">
        <v>0</v>
      </c>
      <c r="AH132" s="92">
        <v>0</v>
      </c>
      <c r="AI132" s="92">
        <v>0</v>
      </c>
      <c r="AJ132" s="92">
        <v>0</v>
      </c>
      <c r="AK132" s="92">
        <v>0</v>
      </c>
      <c r="AL132" s="121"/>
    </row>
    <row r="133" spans="1:38" s="49" customFormat="1" ht="37.5" customHeight="1" outlineLevel="1" x14ac:dyDescent="0.25">
      <c r="A133" s="90" t="s">
        <v>353</v>
      </c>
      <c r="B133" s="48">
        <v>1.5</v>
      </c>
      <c r="C133" s="119" t="s">
        <v>625</v>
      </c>
      <c r="D133" s="553">
        <v>0.68</v>
      </c>
      <c r="E133" s="555">
        <v>0.68</v>
      </c>
      <c r="F133" s="555">
        <v>0</v>
      </c>
      <c r="G133" s="555">
        <v>0</v>
      </c>
      <c r="H133" s="555">
        <v>0</v>
      </c>
      <c r="I133" s="553">
        <v>0.315</v>
      </c>
      <c r="J133" s="555">
        <v>0.315</v>
      </c>
      <c r="K133" s="555">
        <v>0</v>
      </c>
      <c r="L133" s="555">
        <v>0</v>
      </c>
      <c r="M133" s="555">
        <v>0</v>
      </c>
      <c r="N133" s="553">
        <v>-0.36500000000000005</v>
      </c>
      <c r="O133" s="553">
        <v>-0.36500000000000005</v>
      </c>
      <c r="P133" s="553">
        <v>0</v>
      </c>
      <c r="Q133" s="553">
        <v>0</v>
      </c>
      <c r="R133" s="553">
        <v>0</v>
      </c>
      <c r="S133" s="553">
        <v>0</v>
      </c>
      <c r="T133" s="552">
        <v>0</v>
      </c>
      <c r="U133" s="552">
        <v>0</v>
      </c>
      <c r="V133" s="552">
        <v>0</v>
      </c>
      <c r="W133" s="552">
        <v>0</v>
      </c>
      <c r="X133" s="92">
        <v>0</v>
      </c>
      <c r="Y133" s="92">
        <v>0</v>
      </c>
      <c r="Z133" s="92">
        <v>0</v>
      </c>
      <c r="AA133" s="91"/>
      <c r="AB133" s="92">
        <v>0</v>
      </c>
      <c r="AC133" s="92">
        <v>0</v>
      </c>
      <c r="AD133" s="92">
        <v>0</v>
      </c>
      <c r="AE133" s="92">
        <v>0</v>
      </c>
      <c r="AF133" s="92">
        <v>0</v>
      </c>
      <c r="AG133" s="92">
        <v>0</v>
      </c>
      <c r="AH133" s="92">
        <v>0</v>
      </c>
      <c r="AI133" s="92">
        <v>0</v>
      </c>
      <c r="AJ133" s="92">
        <v>0</v>
      </c>
      <c r="AK133" s="92">
        <v>0</v>
      </c>
      <c r="AL133" s="121"/>
    </row>
    <row r="134" spans="1:38" s="49" customFormat="1" ht="37.5" customHeight="1" outlineLevel="1" x14ac:dyDescent="0.25">
      <c r="A134" s="90" t="s">
        <v>353</v>
      </c>
      <c r="B134" s="48">
        <v>1.5</v>
      </c>
      <c r="C134" s="119" t="s">
        <v>626</v>
      </c>
      <c r="D134" s="553">
        <v>0</v>
      </c>
      <c r="E134" s="555">
        <v>0</v>
      </c>
      <c r="F134" s="555">
        <v>0</v>
      </c>
      <c r="G134" s="555">
        <v>0</v>
      </c>
      <c r="H134" s="555">
        <v>0</v>
      </c>
      <c r="I134" s="553">
        <v>1.9822252100000002</v>
      </c>
      <c r="J134" s="555">
        <v>0.29799999999999999</v>
      </c>
      <c r="K134" s="555">
        <v>1.6842252100000001</v>
      </c>
      <c r="L134" s="555">
        <v>0</v>
      </c>
      <c r="M134" s="555">
        <v>0</v>
      </c>
      <c r="N134" s="553">
        <v>1.9822252100000002</v>
      </c>
      <c r="O134" s="553">
        <v>0.29799999999999999</v>
      </c>
      <c r="P134" s="553">
        <v>1.6842252100000001</v>
      </c>
      <c r="Q134" s="553">
        <v>0</v>
      </c>
      <c r="R134" s="553">
        <v>0</v>
      </c>
      <c r="S134" s="553">
        <v>3.31</v>
      </c>
      <c r="T134" s="552">
        <v>0</v>
      </c>
      <c r="U134" s="552">
        <v>2.786</v>
      </c>
      <c r="V134" s="552">
        <v>0</v>
      </c>
      <c r="W134" s="552">
        <v>0.52400000000000002</v>
      </c>
      <c r="X134" s="92">
        <v>0</v>
      </c>
      <c r="Y134" s="92">
        <v>0</v>
      </c>
      <c r="Z134" s="92">
        <v>0.4</v>
      </c>
      <c r="AA134" s="91"/>
      <c r="AB134" s="92">
        <v>0</v>
      </c>
      <c r="AC134" s="92">
        <v>0</v>
      </c>
      <c r="AD134" s="92" t="s">
        <v>601</v>
      </c>
      <c r="AE134" s="92">
        <v>0.4</v>
      </c>
      <c r="AF134" s="92">
        <v>2015</v>
      </c>
      <c r="AG134" s="92">
        <v>0</v>
      </c>
      <c r="AH134" s="92" t="s">
        <v>529</v>
      </c>
      <c r="AI134" s="92" t="s">
        <v>530</v>
      </c>
      <c r="AJ134" s="92">
        <v>3.069</v>
      </c>
      <c r="AK134" s="92">
        <v>0</v>
      </c>
      <c r="AL134" s="121"/>
    </row>
    <row r="135" spans="1:38" s="49" customFormat="1" ht="37.5" customHeight="1" outlineLevel="1" x14ac:dyDescent="0.25">
      <c r="A135" s="90" t="s">
        <v>353</v>
      </c>
      <c r="B135" s="48">
        <v>1.5</v>
      </c>
      <c r="C135" s="119" t="s">
        <v>627</v>
      </c>
      <c r="D135" s="553">
        <v>1.77</v>
      </c>
      <c r="E135" s="555">
        <v>0.47554000000000002</v>
      </c>
      <c r="F135" s="555">
        <v>1.2944599999999999</v>
      </c>
      <c r="G135" s="555">
        <v>0</v>
      </c>
      <c r="H135" s="555">
        <v>0</v>
      </c>
      <c r="I135" s="553">
        <v>0</v>
      </c>
      <c r="J135" s="555">
        <v>0</v>
      </c>
      <c r="K135" s="555">
        <v>0</v>
      </c>
      <c r="L135" s="555">
        <v>0</v>
      </c>
      <c r="M135" s="555">
        <v>0</v>
      </c>
      <c r="N135" s="553">
        <v>-1.77</v>
      </c>
      <c r="O135" s="553">
        <v>-0.47554000000000002</v>
      </c>
      <c r="P135" s="553">
        <v>-1.2944599999999999</v>
      </c>
      <c r="Q135" s="553">
        <v>0</v>
      </c>
      <c r="R135" s="553">
        <v>0</v>
      </c>
      <c r="S135" s="553">
        <v>5.0350000000000001</v>
      </c>
      <c r="T135" s="552">
        <v>0.40300000000000002</v>
      </c>
      <c r="U135" s="552">
        <v>4.6319999999999997</v>
      </c>
      <c r="V135" s="552">
        <v>0</v>
      </c>
      <c r="W135" s="552">
        <v>4.4408920985006262E-16</v>
      </c>
      <c r="X135" s="92">
        <v>0</v>
      </c>
      <c r="Y135" s="92">
        <v>0</v>
      </c>
      <c r="Z135" s="92">
        <v>0</v>
      </c>
      <c r="AA135" s="91"/>
      <c r="AB135" s="92">
        <v>0</v>
      </c>
      <c r="AC135" s="92">
        <v>0</v>
      </c>
      <c r="AD135" s="92">
        <v>0</v>
      </c>
      <c r="AE135" s="92">
        <v>0</v>
      </c>
      <c r="AF135" s="92">
        <v>0</v>
      </c>
      <c r="AG135" s="92">
        <v>0</v>
      </c>
      <c r="AH135" s="92">
        <v>0</v>
      </c>
      <c r="AI135" s="92">
        <v>0</v>
      </c>
      <c r="AJ135" s="92">
        <v>0</v>
      </c>
      <c r="AK135" s="92">
        <v>0</v>
      </c>
      <c r="AL135" s="121"/>
    </row>
    <row r="136" spans="1:38" s="49" customFormat="1" ht="37.5" customHeight="1" outlineLevel="1" x14ac:dyDescent="0.25">
      <c r="A136" s="90" t="s">
        <v>353</v>
      </c>
      <c r="B136" s="48">
        <v>1.5</v>
      </c>
      <c r="C136" s="119" t="s">
        <v>628</v>
      </c>
      <c r="D136" s="553">
        <v>0</v>
      </c>
      <c r="E136" s="555">
        <v>0</v>
      </c>
      <c r="F136" s="555">
        <v>0</v>
      </c>
      <c r="G136" s="555">
        <v>0</v>
      </c>
      <c r="H136" s="555">
        <v>0</v>
      </c>
      <c r="I136" s="553">
        <v>0</v>
      </c>
      <c r="J136" s="555">
        <v>0</v>
      </c>
      <c r="K136" s="555">
        <v>0</v>
      </c>
      <c r="L136" s="555">
        <v>0</v>
      </c>
      <c r="M136" s="555">
        <v>0</v>
      </c>
      <c r="N136" s="553">
        <v>0</v>
      </c>
      <c r="O136" s="553">
        <v>0</v>
      </c>
      <c r="P136" s="553">
        <v>0</v>
      </c>
      <c r="Q136" s="553">
        <v>0</v>
      </c>
      <c r="R136" s="553">
        <v>0</v>
      </c>
      <c r="S136" s="553">
        <v>3.7990000000000004</v>
      </c>
      <c r="T136" s="552">
        <v>0</v>
      </c>
      <c r="U136" s="552">
        <v>2.726</v>
      </c>
      <c r="V136" s="552">
        <v>0.59099999999999997</v>
      </c>
      <c r="W136" s="552">
        <v>0.48199999999999998</v>
      </c>
      <c r="X136" s="92">
        <v>0</v>
      </c>
      <c r="Y136" s="92">
        <v>0</v>
      </c>
      <c r="Z136" s="92">
        <v>0.1</v>
      </c>
      <c r="AA136" s="91"/>
      <c r="AB136" s="92">
        <v>0</v>
      </c>
      <c r="AC136" s="92">
        <v>0</v>
      </c>
      <c r="AD136" s="92" t="s">
        <v>601</v>
      </c>
      <c r="AE136" s="92">
        <v>0.1</v>
      </c>
      <c r="AF136" s="92">
        <v>2015</v>
      </c>
      <c r="AG136" s="92">
        <v>0</v>
      </c>
      <c r="AH136" s="92" t="s">
        <v>529</v>
      </c>
      <c r="AI136" s="92" t="s">
        <v>530</v>
      </c>
      <c r="AJ136" s="92">
        <v>2.5219999999999998</v>
      </c>
      <c r="AK136" s="92">
        <v>0</v>
      </c>
      <c r="AL136" s="121"/>
    </row>
    <row r="137" spans="1:38" s="49" customFormat="1" ht="37.5" customHeight="1" outlineLevel="1" x14ac:dyDescent="0.25">
      <c r="A137" s="90" t="s">
        <v>353</v>
      </c>
      <c r="B137" s="48">
        <v>1.5</v>
      </c>
      <c r="C137" s="119" t="s">
        <v>629</v>
      </c>
      <c r="D137" s="553">
        <v>0</v>
      </c>
      <c r="E137" s="555">
        <v>0</v>
      </c>
      <c r="F137" s="555">
        <v>0</v>
      </c>
      <c r="G137" s="555">
        <v>0</v>
      </c>
      <c r="H137" s="555">
        <v>0</v>
      </c>
      <c r="I137" s="553">
        <v>0</v>
      </c>
      <c r="J137" s="555">
        <v>0</v>
      </c>
      <c r="K137" s="555">
        <v>0</v>
      </c>
      <c r="L137" s="555">
        <v>0</v>
      </c>
      <c r="M137" s="555">
        <v>0</v>
      </c>
      <c r="N137" s="553">
        <v>0</v>
      </c>
      <c r="O137" s="553">
        <v>0</v>
      </c>
      <c r="P137" s="553">
        <v>0</v>
      </c>
      <c r="Q137" s="553">
        <v>0</v>
      </c>
      <c r="R137" s="553">
        <v>0</v>
      </c>
      <c r="S137" s="553">
        <v>9.2999999999999999E-2</v>
      </c>
      <c r="T137" s="552">
        <v>0</v>
      </c>
      <c r="U137" s="552">
        <v>8.3000000000000004E-2</v>
      </c>
      <c r="V137" s="552">
        <v>0</v>
      </c>
      <c r="W137" s="552">
        <v>9.999999999999995E-3</v>
      </c>
      <c r="X137" s="92">
        <v>0</v>
      </c>
      <c r="Y137" s="92">
        <v>0</v>
      </c>
      <c r="Z137" s="92">
        <v>0.04</v>
      </c>
      <c r="AA137" s="91"/>
      <c r="AB137" s="92">
        <v>0</v>
      </c>
      <c r="AC137" s="92">
        <v>0</v>
      </c>
      <c r="AD137" s="92" t="s">
        <v>601</v>
      </c>
      <c r="AE137" s="92">
        <v>0.04</v>
      </c>
      <c r="AF137" s="92">
        <v>0</v>
      </c>
      <c r="AG137" s="92">
        <v>0</v>
      </c>
      <c r="AH137" s="92">
        <v>0</v>
      </c>
      <c r="AI137" s="92">
        <v>0</v>
      </c>
      <c r="AJ137" s="92">
        <v>0</v>
      </c>
      <c r="AK137" s="92">
        <v>0</v>
      </c>
      <c r="AL137" s="121"/>
    </row>
    <row r="138" spans="1:38" s="49" customFormat="1" ht="37.5" customHeight="1" outlineLevel="1" x14ac:dyDescent="0.25">
      <c r="A138" s="90" t="s">
        <v>353</v>
      </c>
      <c r="B138" s="48">
        <v>1.5</v>
      </c>
      <c r="C138" s="119" t="s">
        <v>623</v>
      </c>
      <c r="D138" s="553">
        <v>0</v>
      </c>
      <c r="E138" s="555">
        <v>0</v>
      </c>
      <c r="F138" s="555">
        <v>0</v>
      </c>
      <c r="G138" s="555">
        <v>0</v>
      </c>
      <c r="H138" s="555">
        <v>0</v>
      </c>
      <c r="I138" s="553">
        <v>0</v>
      </c>
      <c r="J138" s="555">
        <v>0</v>
      </c>
      <c r="K138" s="555">
        <v>0</v>
      </c>
      <c r="L138" s="555">
        <v>0</v>
      </c>
      <c r="M138" s="555">
        <v>0</v>
      </c>
      <c r="N138" s="553">
        <v>0</v>
      </c>
      <c r="O138" s="553">
        <v>0</v>
      </c>
      <c r="P138" s="553">
        <v>0</v>
      </c>
      <c r="Q138" s="553">
        <v>0</v>
      </c>
      <c r="R138" s="553">
        <v>0</v>
      </c>
      <c r="S138" s="553">
        <v>0</v>
      </c>
      <c r="T138" s="552">
        <v>0</v>
      </c>
      <c r="U138" s="552">
        <v>0</v>
      </c>
      <c r="V138" s="552">
        <v>0</v>
      </c>
      <c r="W138" s="552">
        <v>0</v>
      </c>
      <c r="X138" s="92">
        <v>0</v>
      </c>
      <c r="Y138" s="92">
        <v>0</v>
      </c>
      <c r="Z138" s="92">
        <v>0</v>
      </c>
      <c r="AA138" s="91"/>
      <c r="AB138" s="92">
        <v>0</v>
      </c>
      <c r="AC138" s="92">
        <v>0</v>
      </c>
      <c r="AD138" s="92">
        <v>0</v>
      </c>
      <c r="AE138" s="92">
        <v>0</v>
      </c>
      <c r="AF138" s="92">
        <v>0</v>
      </c>
      <c r="AG138" s="92">
        <v>0</v>
      </c>
      <c r="AH138" s="92">
        <v>0</v>
      </c>
      <c r="AI138" s="92">
        <v>0</v>
      </c>
      <c r="AJ138" s="92">
        <v>0</v>
      </c>
      <c r="AK138" s="92">
        <v>0</v>
      </c>
      <c r="AL138" s="121"/>
    </row>
    <row r="139" spans="1:38" s="49" customFormat="1" ht="37.5" customHeight="1" outlineLevel="1" x14ac:dyDescent="0.25">
      <c r="A139" s="90" t="s">
        <v>353</v>
      </c>
      <c r="B139" s="48">
        <v>1.5</v>
      </c>
      <c r="C139" s="119" t="s">
        <v>602</v>
      </c>
      <c r="D139" s="553">
        <v>4.9979999999999997E-2</v>
      </c>
      <c r="E139" s="555">
        <v>0</v>
      </c>
      <c r="F139" s="555">
        <v>0</v>
      </c>
      <c r="G139" s="555">
        <v>4.9979999999999997E-2</v>
      </c>
      <c r="H139" s="555">
        <v>0</v>
      </c>
      <c r="I139" s="553">
        <v>0.65558399999999994</v>
      </c>
      <c r="J139" s="555">
        <v>0</v>
      </c>
      <c r="K139" s="555">
        <v>0</v>
      </c>
      <c r="L139" s="555">
        <v>0.65558399999999994</v>
      </c>
      <c r="M139" s="555">
        <v>0</v>
      </c>
      <c r="N139" s="553">
        <v>0.60560399999999992</v>
      </c>
      <c r="O139" s="553">
        <v>0</v>
      </c>
      <c r="P139" s="553">
        <v>0</v>
      </c>
      <c r="Q139" s="553">
        <v>0.60560399999999992</v>
      </c>
      <c r="R139" s="553">
        <v>0</v>
      </c>
      <c r="S139" s="553">
        <v>5.4909999999999997</v>
      </c>
      <c r="T139" s="552">
        <v>0</v>
      </c>
      <c r="U139" s="552">
        <v>5.1870000000000003</v>
      </c>
      <c r="V139" s="552">
        <v>0</v>
      </c>
      <c r="W139" s="552">
        <v>0.30399999999999938</v>
      </c>
      <c r="X139" s="92">
        <v>0</v>
      </c>
      <c r="Y139" s="92">
        <v>0</v>
      </c>
      <c r="Z139" s="92">
        <v>0</v>
      </c>
      <c r="AA139" s="91"/>
      <c r="AB139" s="92">
        <v>0</v>
      </c>
      <c r="AC139" s="92">
        <v>0</v>
      </c>
      <c r="AD139" s="92">
        <v>0</v>
      </c>
      <c r="AE139" s="92">
        <v>0</v>
      </c>
      <c r="AF139" s="92">
        <v>2015</v>
      </c>
      <c r="AG139" s="92">
        <v>0</v>
      </c>
      <c r="AH139" s="92" t="s">
        <v>529</v>
      </c>
      <c r="AI139" s="92" t="s">
        <v>530</v>
      </c>
      <c r="AJ139" s="92">
        <v>13.75</v>
      </c>
      <c r="AK139" s="92">
        <v>0</v>
      </c>
      <c r="AL139" s="121"/>
    </row>
    <row r="140" spans="1:38" s="49" customFormat="1" ht="37.5" customHeight="1" outlineLevel="1" x14ac:dyDescent="0.25">
      <c r="A140" s="90" t="s">
        <v>353</v>
      </c>
      <c r="B140" s="48">
        <v>1.5</v>
      </c>
      <c r="C140" s="119" t="s">
        <v>630</v>
      </c>
      <c r="D140" s="553">
        <v>1.3980539599999999</v>
      </c>
      <c r="E140" s="555">
        <v>0</v>
      </c>
      <c r="F140" s="555">
        <v>1.3980539599999999</v>
      </c>
      <c r="G140" s="555">
        <v>0</v>
      </c>
      <c r="H140" s="555">
        <v>0</v>
      </c>
      <c r="I140" s="553">
        <v>1.5690481699999999</v>
      </c>
      <c r="J140" s="555">
        <v>0</v>
      </c>
      <c r="K140" s="555">
        <v>1.5690481699999999</v>
      </c>
      <c r="L140" s="555">
        <v>0</v>
      </c>
      <c r="M140" s="555">
        <v>0</v>
      </c>
      <c r="N140" s="553">
        <v>0.17099420999999992</v>
      </c>
      <c r="O140" s="553">
        <v>0</v>
      </c>
      <c r="P140" s="553">
        <v>0.17099420999999992</v>
      </c>
      <c r="Q140" s="553">
        <v>0</v>
      </c>
      <c r="R140" s="553">
        <v>0</v>
      </c>
      <c r="S140" s="553">
        <v>3.5169999999999999</v>
      </c>
      <c r="T140" s="552">
        <v>0</v>
      </c>
      <c r="U140" s="552">
        <v>2.3570000000000002</v>
      </c>
      <c r="V140" s="552">
        <v>0</v>
      </c>
      <c r="W140" s="552">
        <v>1.1599999999999997</v>
      </c>
      <c r="X140" s="92">
        <v>0</v>
      </c>
      <c r="Y140" s="92">
        <v>0</v>
      </c>
      <c r="Z140" s="92">
        <v>0</v>
      </c>
      <c r="AA140" s="91"/>
      <c r="AB140" s="92">
        <v>0</v>
      </c>
      <c r="AC140" s="92">
        <v>0</v>
      </c>
      <c r="AD140" s="92">
        <v>0</v>
      </c>
      <c r="AE140" s="92">
        <v>0</v>
      </c>
      <c r="AF140" s="92">
        <v>2015</v>
      </c>
      <c r="AG140" s="92">
        <v>0</v>
      </c>
      <c r="AH140" s="92" t="s">
        <v>529</v>
      </c>
      <c r="AI140" s="92" t="s">
        <v>530</v>
      </c>
      <c r="AJ140" s="92">
        <v>3.4279999999999999</v>
      </c>
      <c r="AK140" s="92">
        <v>0</v>
      </c>
      <c r="AL140" s="121"/>
    </row>
    <row r="141" spans="1:38" s="49" customFormat="1" ht="37.5" customHeight="1" outlineLevel="1" x14ac:dyDescent="0.25">
      <c r="A141" s="90" t="s">
        <v>355</v>
      </c>
      <c r="B141" s="48">
        <v>1.5</v>
      </c>
      <c r="C141" s="119" t="s">
        <v>633</v>
      </c>
      <c r="D141" s="553">
        <v>8.0753641152299558</v>
      </c>
      <c r="E141" s="555">
        <v>0</v>
      </c>
      <c r="F141" s="555">
        <v>5.9836027985865563</v>
      </c>
      <c r="G141" s="555">
        <v>1.5289695331521456</v>
      </c>
      <c r="H141" s="555">
        <v>0.56279178349125447</v>
      </c>
      <c r="I141" s="553">
        <v>5.4478696599999994</v>
      </c>
      <c r="J141" s="555">
        <v>0</v>
      </c>
      <c r="K141" s="555">
        <v>2.7884406599999996</v>
      </c>
      <c r="L141" s="555">
        <v>1.5035991300000002</v>
      </c>
      <c r="M141" s="555">
        <v>1.1558298699999998</v>
      </c>
      <c r="N141" s="553">
        <v>-2.6274944552299568</v>
      </c>
      <c r="O141" s="553">
        <v>0</v>
      </c>
      <c r="P141" s="553">
        <v>-3.1951621385865567</v>
      </c>
      <c r="Q141" s="553">
        <v>-2.5370403152145338E-2</v>
      </c>
      <c r="R141" s="553">
        <v>0.59303808650874534</v>
      </c>
      <c r="S141" s="553">
        <v>14.62373058</v>
      </c>
      <c r="T141" s="552">
        <v>0</v>
      </c>
      <c r="U141" s="552">
        <v>10.569744740000001</v>
      </c>
      <c r="V141" s="552">
        <v>1.2742365500000001</v>
      </c>
      <c r="W141" s="552">
        <v>2.7797492899999998</v>
      </c>
      <c r="X141" s="92">
        <v>0</v>
      </c>
      <c r="Y141" s="92">
        <v>0</v>
      </c>
      <c r="Z141" s="92">
        <v>0.26</v>
      </c>
      <c r="AA141" s="91"/>
      <c r="AB141" s="92">
        <v>0</v>
      </c>
      <c r="AC141" s="92">
        <v>0</v>
      </c>
      <c r="AD141" s="92">
        <v>0</v>
      </c>
      <c r="AE141" s="92">
        <v>0.26</v>
      </c>
      <c r="AF141" s="92">
        <v>0</v>
      </c>
      <c r="AG141" s="92">
        <v>0</v>
      </c>
      <c r="AH141" s="92">
        <v>0</v>
      </c>
      <c r="AI141" s="92">
        <v>0</v>
      </c>
      <c r="AJ141" s="92">
        <v>3.29</v>
      </c>
      <c r="AK141" s="92">
        <v>8.0158440500000001</v>
      </c>
      <c r="AL141" s="121"/>
    </row>
    <row r="142" spans="1:38" s="49" customFormat="1" ht="37.5" customHeight="1" outlineLevel="1" x14ac:dyDescent="0.25">
      <c r="A142" s="90" t="s">
        <v>355</v>
      </c>
      <c r="B142" s="48">
        <v>1.5</v>
      </c>
      <c r="C142" s="119" t="s">
        <v>634</v>
      </c>
      <c r="D142" s="553">
        <v>0</v>
      </c>
      <c r="E142" s="555">
        <v>0</v>
      </c>
      <c r="F142" s="555">
        <v>0</v>
      </c>
      <c r="G142" s="555">
        <v>0</v>
      </c>
      <c r="H142" s="555">
        <v>0</v>
      </c>
      <c r="I142" s="553">
        <v>0</v>
      </c>
      <c r="J142" s="555">
        <v>0</v>
      </c>
      <c r="K142" s="555">
        <v>0</v>
      </c>
      <c r="L142" s="555">
        <v>0</v>
      </c>
      <c r="M142" s="555">
        <v>0</v>
      </c>
      <c r="N142" s="553">
        <v>0</v>
      </c>
      <c r="O142" s="553">
        <v>0</v>
      </c>
      <c r="P142" s="553">
        <v>0</v>
      </c>
      <c r="Q142" s="553">
        <v>0</v>
      </c>
      <c r="R142" s="553">
        <v>0</v>
      </c>
      <c r="S142" s="553">
        <v>0.44221399</v>
      </c>
      <c r="T142" s="552">
        <v>0.44221399</v>
      </c>
      <c r="U142" s="552">
        <v>0</v>
      </c>
      <c r="V142" s="552">
        <v>0</v>
      </c>
      <c r="W142" s="552">
        <v>0</v>
      </c>
      <c r="X142" s="92">
        <v>0</v>
      </c>
      <c r="Y142" s="92">
        <v>0</v>
      </c>
      <c r="Z142" s="92">
        <v>0</v>
      </c>
      <c r="AA142" s="91"/>
      <c r="AB142" s="92">
        <v>0</v>
      </c>
      <c r="AC142" s="92">
        <v>0</v>
      </c>
      <c r="AD142" s="92">
        <v>0</v>
      </c>
      <c r="AE142" s="92">
        <v>0</v>
      </c>
      <c r="AF142" s="92">
        <v>0</v>
      </c>
      <c r="AG142" s="92">
        <v>0</v>
      </c>
      <c r="AH142" s="92">
        <v>0</v>
      </c>
      <c r="AI142" s="92">
        <v>0</v>
      </c>
      <c r="AJ142" s="92">
        <v>0</v>
      </c>
      <c r="AK142" s="92">
        <v>0</v>
      </c>
      <c r="AL142" s="121"/>
    </row>
    <row r="143" spans="1:38" s="49" customFormat="1" ht="37.5" customHeight="1" outlineLevel="1" x14ac:dyDescent="0.25">
      <c r="A143" s="90" t="s">
        <v>355</v>
      </c>
      <c r="B143" s="48">
        <v>1.5</v>
      </c>
      <c r="C143" s="119" t="s">
        <v>984</v>
      </c>
      <c r="D143" s="553">
        <v>0</v>
      </c>
      <c r="E143" s="555">
        <v>0</v>
      </c>
      <c r="F143" s="555">
        <v>0</v>
      </c>
      <c r="G143" s="555">
        <v>0</v>
      </c>
      <c r="H143" s="555">
        <v>0</v>
      </c>
      <c r="I143" s="553">
        <v>8.8500000000000002E-3</v>
      </c>
      <c r="J143" s="555">
        <v>0</v>
      </c>
      <c r="K143" s="555">
        <v>0</v>
      </c>
      <c r="L143" s="555">
        <v>0</v>
      </c>
      <c r="M143" s="555">
        <v>8.8500000000000002E-3</v>
      </c>
      <c r="N143" s="553">
        <v>8.8500000000000002E-3</v>
      </c>
      <c r="O143" s="553">
        <v>0</v>
      </c>
      <c r="P143" s="553">
        <v>0</v>
      </c>
      <c r="Q143" s="553">
        <v>0</v>
      </c>
      <c r="R143" s="553">
        <v>8.8500000000000002E-3</v>
      </c>
      <c r="S143" s="553">
        <v>8.8500000000000002E-3</v>
      </c>
      <c r="T143" s="552">
        <v>8.8500000000000002E-3</v>
      </c>
      <c r="U143" s="552">
        <v>0</v>
      </c>
      <c r="V143" s="552">
        <v>0</v>
      </c>
      <c r="W143" s="552">
        <v>0</v>
      </c>
      <c r="X143" s="92">
        <v>0</v>
      </c>
      <c r="Y143" s="92">
        <v>0</v>
      </c>
      <c r="Z143" s="92">
        <v>0</v>
      </c>
      <c r="AA143" s="91"/>
      <c r="AB143" s="92">
        <v>0</v>
      </c>
      <c r="AC143" s="92">
        <v>0</v>
      </c>
      <c r="AD143" s="92">
        <v>0</v>
      </c>
      <c r="AE143" s="92">
        <v>0</v>
      </c>
      <c r="AF143" s="92">
        <v>0</v>
      </c>
      <c r="AG143" s="92">
        <v>0</v>
      </c>
      <c r="AH143" s="92">
        <v>0</v>
      </c>
      <c r="AI143" s="92">
        <v>0</v>
      </c>
      <c r="AJ143" s="92">
        <v>0</v>
      </c>
      <c r="AK143" s="92">
        <v>0</v>
      </c>
      <c r="AL143" s="121"/>
    </row>
    <row r="144" spans="1:38" s="49" customFormat="1" ht="37.5" customHeight="1" outlineLevel="1" x14ac:dyDescent="0.25">
      <c r="A144" s="90" t="s">
        <v>356</v>
      </c>
      <c r="B144" s="48">
        <v>1.5</v>
      </c>
      <c r="C144" s="119" t="s">
        <v>789</v>
      </c>
      <c r="D144" s="553">
        <v>0</v>
      </c>
      <c r="E144" s="555">
        <v>0</v>
      </c>
      <c r="F144" s="555">
        <v>0</v>
      </c>
      <c r="G144" s="555">
        <v>0</v>
      </c>
      <c r="H144" s="555">
        <v>0</v>
      </c>
      <c r="I144" s="553">
        <v>6.2E-2</v>
      </c>
      <c r="J144" s="555">
        <v>0</v>
      </c>
      <c r="K144" s="555">
        <v>6.2E-2</v>
      </c>
      <c r="L144" s="555">
        <v>0</v>
      </c>
      <c r="M144" s="555">
        <v>0</v>
      </c>
      <c r="N144" s="553">
        <v>6.2E-2</v>
      </c>
      <c r="O144" s="553">
        <v>0</v>
      </c>
      <c r="P144" s="553">
        <v>6.2E-2</v>
      </c>
      <c r="Q144" s="553">
        <v>0</v>
      </c>
      <c r="R144" s="553">
        <v>0</v>
      </c>
      <c r="S144" s="553">
        <v>0.21200000000000002</v>
      </c>
      <c r="T144" s="552">
        <v>0</v>
      </c>
      <c r="U144" s="552">
        <v>0.14200000000000002</v>
      </c>
      <c r="V144" s="552">
        <v>0</v>
      </c>
      <c r="W144" s="552">
        <v>7.0000000000000007E-2</v>
      </c>
      <c r="X144" s="92">
        <v>0</v>
      </c>
      <c r="Y144" s="92">
        <v>0</v>
      </c>
      <c r="Z144" s="92">
        <v>0</v>
      </c>
      <c r="AA144" s="91"/>
      <c r="AB144" s="92">
        <v>0</v>
      </c>
      <c r="AC144" s="92">
        <v>0</v>
      </c>
      <c r="AD144" s="92">
        <v>0</v>
      </c>
      <c r="AE144" s="92">
        <v>0</v>
      </c>
      <c r="AF144" s="92">
        <v>2015</v>
      </c>
      <c r="AG144" s="92">
        <v>0</v>
      </c>
      <c r="AH144" s="92">
        <v>0</v>
      </c>
      <c r="AI144" s="92">
        <v>0</v>
      </c>
      <c r="AJ144" s="92">
        <v>0</v>
      </c>
      <c r="AK144" s="92">
        <v>0</v>
      </c>
      <c r="AL144" s="121"/>
    </row>
    <row r="145" spans="1:38" s="49" customFormat="1" ht="37.5" customHeight="1" outlineLevel="1" x14ac:dyDescent="0.25">
      <c r="A145" s="90" t="s">
        <v>356</v>
      </c>
      <c r="B145" s="48">
        <v>1.5</v>
      </c>
      <c r="C145" s="119" t="s">
        <v>865</v>
      </c>
      <c r="D145" s="553">
        <v>0</v>
      </c>
      <c r="E145" s="555">
        <v>0</v>
      </c>
      <c r="F145" s="555">
        <v>0</v>
      </c>
      <c r="G145" s="555">
        <v>0</v>
      </c>
      <c r="H145" s="555">
        <v>0</v>
      </c>
      <c r="I145" s="553">
        <v>0</v>
      </c>
      <c r="J145" s="555">
        <v>0</v>
      </c>
      <c r="K145" s="555">
        <v>0</v>
      </c>
      <c r="L145" s="555">
        <v>0</v>
      </c>
      <c r="M145" s="555">
        <v>0</v>
      </c>
      <c r="N145" s="553">
        <v>0</v>
      </c>
      <c r="O145" s="553">
        <v>0</v>
      </c>
      <c r="P145" s="553">
        <v>0</v>
      </c>
      <c r="Q145" s="553">
        <v>0</v>
      </c>
      <c r="R145" s="553">
        <v>0</v>
      </c>
      <c r="S145" s="553">
        <v>2.1000000000000001E-2</v>
      </c>
      <c r="T145" s="552">
        <v>0</v>
      </c>
      <c r="U145" s="552">
        <v>4.0000000000000001E-3</v>
      </c>
      <c r="V145" s="552">
        <v>0</v>
      </c>
      <c r="W145" s="552">
        <v>1.7000000000000001E-2</v>
      </c>
      <c r="X145" s="92">
        <v>0</v>
      </c>
      <c r="Y145" s="92">
        <v>0</v>
      </c>
      <c r="Z145" s="92">
        <v>0</v>
      </c>
      <c r="AA145" s="91"/>
      <c r="AB145" s="92">
        <v>0</v>
      </c>
      <c r="AC145" s="92">
        <v>0</v>
      </c>
      <c r="AD145" s="92">
        <v>0</v>
      </c>
      <c r="AE145" s="92">
        <v>0</v>
      </c>
      <c r="AF145" s="92">
        <v>2015</v>
      </c>
      <c r="AG145" s="92">
        <v>0</v>
      </c>
      <c r="AH145" s="92">
        <v>0</v>
      </c>
      <c r="AI145" s="92">
        <v>0</v>
      </c>
      <c r="AJ145" s="92">
        <v>0</v>
      </c>
      <c r="AK145" s="92">
        <v>0</v>
      </c>
      <c r="AL145" s="121"/>
    </row>
    <row r="146" spans="1:38" s="49" customFormat="1" ht="37.5" customHeight="1" outlineLevel="1" x14ac:dyDescent="0.25">
      <c r="A146" s="90" t="s">
        <v>356</v>
      </c>
      <c r="B146" s="48">
        <v>1.5</v>
      </c>
      <c r="C146" s="119" t="s">
        <v>866</v>
      </c>
      <c r="D146" s="553">
        <v>0</v>
      </c>
      <c r="E146" s="555">
        <v>0</v>
      </c>
      <c r="F146" s="555">
        <v>0</v>
      </c>
      <c r="G146" s="555">
        <v>0</v>
      </c>
      <c r="H146" s="555">
        <v>0</v>
      </c>
      <c r="I146" s="553">
        <v>0</v>
      </c>
      <c r="J146" s="555">
        <v>0</v>
      </c>
      <c r="K146" s="555">
        <v>0</v>
      </c>
      <c r="L146" s="555">
        <v>0</v>
      </c>
      <c r="M146" s="555">
        <v>0</v>
      </c>
      <c r="N146" s="553">
        <v>0</v>
      </c>
      <c r="O146" s="553">
        <v>0</v>
      </c>
      <c r="P146" s="553">
        <v>0</v>
      </c>
      <c r="Q146" s="553">
        <v>0</v>
      </c>
      <c r="R146" s="553">
        <v>0</v>
      </c>
      <c r="S146" s="553">
        <v>0.19</v>
      </c>
      <c r="T146" s="552">
        <v>0</v>
      </c>
      <c r="U146" s="552">
        <v>0.114</v>
      </c>
      <c r="V146" s="552">
        <v>0</v>
      </c>
      <c r="W146" s="552">
        <v>7.5999999999999998E-2</v>
      </c>
      <c r="X146" s="92">
        <v>0</v>
      </c>
      <c r="Y146" s="92">
        <v>0</v>
      </c>
      <c r="Z146" s="92">
        <v>0</v>
      </c>
      <c r="AA146" s="91"/>
      <c r="AB146" s="92">
        <v>0</v>
      </c>
      <c r="AC146" s="92">
        <v>0</v>
      </c>
      <c r="AD146" s="92">
        <v>0</v>
      </c>
      <c r="AE146" s="92">
        <v>0</v>
      </c>
      <c r="AF146" s="92">
        <v>2015</v>
      </c>
      <c r="AG146" s="92">
        <v>0</v>
      </c>
      <c r="AH146" s="92">
        <v>0</v>
      </c>
      <c r="AI146" s="92">
        <v>0</v>
      </c>
      <c r="AJ146" s="92">
        <v>0</v>
      </c>
      <c r="AK146" s="92">
        <v>0</v>
      </c>
      <c r="AL146" s="121"/>
    </row>
    <row r="147" spans="1:38" s="49" customFormat="1" ht="37.5" customHeight="1" outlineLevel="1" x14ac:dyDescent="0.25">
      <c r="A147" s="90" t="s">
        <v>356</v>
      </c>
      <c r="B147" s="48">
        <v>1.5</v>
      </c>
      <c r="C147" s="119" t="s">
        <v>409</v>
      </c>
      <c r="D147" s="553">
        <v>0</v>
      </c>
      <c r="E147" s="555">
        <v>0</v>
      </c>
      <c r="F147" s="555">
        <v>0</v>
      </c>
      <c r="G147" s="555">
        <v>0</v>
      </c>
      <c r="H147" s="555">
        <v>0</v>
      </c>
      <c r="I147" s="553">
        <v>0.53400000000000003</v>
      </c>
      <c r="J147" s="555">
        <v>0</v>
      </c>
      <c r="K147" s="555">
        <v>0.53400000000000003</v>
      </c>
      <c r="L147" s="555">
        <v>0</v>
      </c>
      <c r="M147" s="555">
        <v>0</v>
      </c>
      <c r="N147" s="553">
        <v>0.53400000000000003</v>
      </c>
      <c r="O147" s="553">
        <v>0</v>
      </c>
      <c r="P147" s="553">
        <v>0.53400000000000003</v>
      </c>
      <c r="Q147" s="553">
        <v>0</v>
      </c>
      <c r="R147" s="553">
        <v>0</v>
      </c>
      <c r="S147" s="553">
        <v>1.9209999999999998</v>
      </c>
      <c r="T147" s="552">
        <v>0</v>
      </c>
      <c r="U147" s="552">
        <v>1.3009999999999999</v>
      </c>
      <c r="V147" s="552">
        <v>0</v>
      </c>
      <c r="W147" s="552">
        <v>0.62</v>
      </c>
      <c r="X147" s="92">
        <v>0</v>
      </c>
      <c r="Y147" s="92">
        <v>0</v>
      </c>
      <c r="Z147" s="92">
        <v>0</v>
      </c>
      <c r="AA147" s="91"/>
      <c r="AB147" s="92">
        <v>0</v>
      </c>
      <c r="AC147" s="92">
        <v>0</v>
      </c>
      <c r="AD147" s="92">
        <v>0</v>
      </c>
      <c r="AE147" s="92">
        <v>0</v>
      </c>
      <c r="AF147" s="92">
        <v>2015</v>
      </c>
      <c r="AG147" s="92">
        <v>0</v>
      </c>
      <c r="AH147" s="92">
        <v>0</v>
      </c>
      <c r="AI147" s="92">
        <v>0</v>
      </c>
      <c r="AJ147" s="92">
        <v>1.2749999999999999</v>
      </c>
      <c r="AK147" s="92">
        <v>0</v>
      </c>
      <c r="AL147" s="121"/>
    </row>
    <row r="148" spans="1:38" s="49" customFormat="1" ht="37.5" customHeight="1" outlineLevel="1" x14ac:dyDescent="0.25">
      <c r="A148" s="90" t="s">
        <v>356</v>
      </c>
      <c r="B148" s="48">
        <v>1.5</v>
      </c>
      <c r="C148" s="119" t="s">
        <v>985</v>
      </c>
      <c r="D148" s="553">
        <v>0</v>
      </c>
      <c r="E148" s="555">
        <v>0</v>
      </c>
      <c r="F148" s="555">
        <v>0</v>
      </c>
      <c r="G148" s="555">
        <v>0</v>
      </c>
      <c r="H148" s="555">
        <v>0</v>
      </c>
      <c r="I148" s="553">
        <v>0</v>
      </c>
      <c r="J148" s="555">
        <v>0</v>
      </c>
      <c r="K148" s="555">
        <v>0</v>
      </c>
      <c r="L148" s="555">
        <v>0</v>
      </c>
      <c r="M148" s="555">
        <v>0</v>
      </c>
      <c r="N148" s="553">
        <v>0</v>
      </c>
      <c r="O148" s="553">
        <v>0</v>
      </c>
      <c r="P148" s="553">
        <v>0</v>
      </c>
      <c r="Q148" s="553">
        <v>0</v>
      </c>
      <c r="R148" s="553">
        <v>0</v>
      </c>
      <c r="S148" s="553">
        <v>2E-3</v>
      </c>
      <c r="T148" s="552">
        <v>0</v>
      </c>
      <c r="U148" s="552">
        <v>2E-3</v>
      </c>
      <c r="V148" s="552">
        <v>0</v>
      </c>
      <c r="W148" s="552">
        <v>0</v>
      </c>
      <c r="X148" s="92">
        <v>0</v>
      </c>
      <c r="Y148" s="92">
        <v>0</v>
      </c>
      <c r="Z148" s="92">
        <v>0</v>
      </c>
      <c r="AA148" s="91"/>
      <c r="AB148" s="92">
        <v>0</v>
      </c>
      <c r="AC148" s="92">
        <v>0</v>
      </c>
      <c r="AD148" s="92">
        <v>0</v>
      </c>
      <c r="AE148" s="92">
        <v>0</v>
      </c>
      <c r="AF148" s="92">
        <v>2015</v>
      </c>
      <c r="AG148" s="92">
        <v>0</v>
      </c>
      <c r="AH148" s="92">
        <v>0</v>
      </c>
      <c r="AI148" s="92">
        <v>0</v>
      </c>
      <c r="AJ148" s="92">
        <v>0.13</v>
      </c>
      <c r="AK148" s="92">
        <v>0</v>
      </c>
      <c r="AL148" s="121"/>
    </row>
    <row r="149" spans="1:38" s="49" customFormat="1" ht="37.5" customHeight="1" outlineLevel="1" x14ac:dyDescent="0.25">
      <c r="A149" s="90" t="s">
        <v>356</v>
      </c>
      <c r="B149" s="48">
        <v>1.5</v>
      </c>
      <c r="C149" s="119" t="s">
        <v>986</v>
      </c>
      <c r="D149" s="553">
        <v>0</v>
      </c>
      <c r="E149" s="555">
        <v>0</v>
      </c>
      <c r="F149" s="555">
        <v>0</v>
      </c>
      <c r="G149" s="555">
        <v>0</v>
      </c>
      <c r="H149" s="555">
        <v>0</v>
      </c>
      <c r="I149" s="553">
        <v>0</v>
      </c>
      <c r="J149" s="555">
        <v>0</v>
      </c>
      <c r="K149" s="555">
        <v>0</v>
      </c>
      <c r="L149" s="555">
        <v>0</v>
      </c>
      <c r="M149" s="555">
        <v>0</v>
      </c>
      <c r="N149" s="553">
        <v>0</v>
      </c>
      <c r="O149" s="553">
        <v>0</v>
      </c>
      <c r="P149" s="553">
        <v>0</v>
      </c>
      <c r="Q149" s="553">
        <v>0</v>
      </c>
      <c r="R149" s="553">
        <v>0</v>
      </c>
      <c r="S149" s="553">
        <v>6.0000000000000001E-3</v>
      </c>
      <c r="T149" s="552">
        <v>0</v>
      </c>
      <c r="U149" s="552">
        <v>3.0000000000000001E-3</v>
      </c>
      <c r="V149" s="552">
        <v>0</v>
      </c>
      <c r="W149" s="552">
        <v>3.0000000000000001E-3</v>
      </c>
      <c r="X149" s="92">
        <v>0</v>
      </c>
      <c r="Y149" s="92">
        <v>0</v>
      </c>
      <c r="Z149" s="92">
        <v>0</v>
      </c>
      <c r="AA149" s="91"/>
      <c r="AB149" s="92">
        <v>0</v>
      </c>
      <c r="AC149" s="92">
        <v>0</v>
      </c>
      <c r="AD149" s="92">
        <v>0</v>
      </c>
      <c r="AE149" s="92">
        <v>0</v>
      </c>
      <c r="AF149" s="92">
        <v>2015</v>
      </c>
      <c r="AG149" s="92">
        <v>0</v>
      </c>
      <c r="AH149" s="92">
        <v>0</v>
      </c>
      <c r="AI149" s="92">
        <v>0</v>
      </c>
      <c r="AJ149" s="92">
        <v>0</v>
      </c>
      <c r="AK149" s="92">
        <v>0</v>
      </c>
      <c r="AL149" s="121"/>
    </row>
    <row r="150" spans="1:38" s="49" customFormat="1" ht="37.5" customHeight="1" outlineLevel="1" x14ac:dyDescent="0.25">
      <c r="A150" s="90" t="s">
        <v>356</v>
      </c>
      <c r="B150" s="48">
        <v>1.5</v>
      </c>
      <c r="C150" s="119" t="s">
        <v>987</v>
      </c>
      <c r="D150" s="553">
        <v>0</v>
      </c>
      <c r="E150" s="555">
        <v>0</v>
      </c>
      <c r="F150" s="555">
        <v>0</v>
      </c>
      <c r="G150" s="555">
        <v>0</v>
      </c>
      <c r="H150" s="555">
        <v>0</v>
      </c>
      <c r="I150" s="553">
        <v>0</v>
      </c>
      <c r="J150" s="555">
        <v>0</v>
      </c>
      <c r="K150" s="555">
        <v>0</v>
      </c>
      <c r="L150" s="555">
        <v>0</v>
      </c>
      <c r="M150" s="555">
        <v>0</v>
      </c>
      <c r="N150" s="553">
        <v>0</v>
      </c>
      <c r="O150" s="553">
        <v>0</v>
      </c>
      <c r="P150" s="553">
        <v>0</v>
      </c>
      <c r="Q150" s="553">
        <v>0</v>
      </c>
      <c r="R150" s="553">
        <v>0</v>
      </c>
      <c r="S150" s="553">
        <v>7.4999999999999997E-2</v>
      </c>
      <c r="T150" s="552">
        <v>0</v>
      </c>
      <c r="U150" s="552">
        <v>0.01</v>
      </c>
      <c r="V150" s="552">
        <v>0</v>
      </c>
      <c r="W150" s="552">
        <v>6.5000000000000002E-2</v>
      </c>
      <c r="X150" s="92">
        <v>0</v>
      </c>
      <c r="Y150" s="92">
        <v>0</v>
      </c>
      <c r="Z150" s="92">
        <v>0</v>
      </c>
      <c r="AA150" s="91"/>
      <c r="AB150" s="92">
        <v>0</v>
      </c>
      <c r="AC150" s="92">
        <v>0</v>
      </c>
      <c r="AD150" s="92">
        <v>0</v>
      </c>
      <c r="AE150" s="92">
        <v>0</v>
      </c>
      <c r="AF150" s="92">
        <v>2015</v>
      </c>
      <c r="AG150" s="92">
        <v>0</v>
      </c>
      <c r="AH150" s="92">
        <v>0</v>
      </c>
      <c r="AI150" s="92">
        <v>0</v>
      </c>
      <c r="AJ150" s="92">
        <v>0</v>
      </c>
      <c r="AK150" s="92">
        <v>0</v>
      </c>
      <c r="AL150" s="121"/>
    </row>
    <row r="151" spans="1:38" s="49" customFormat="1" ht="37.5" customHeight="1" outlineLevel="1" x14ac:dyDescent="0.25">
      <c r="A151" s="90" t="s">
        <v>356</v>
      </c>
      <c r="B151" s="48">
        <v>1.5</v>
      </c>
      <c r="C151" s="119" t="s">
        <v>988</v>
      </c>
      <c r="D151" s="553">
        <v>0</v>
      </c>
      <c r="E151" s="555">
        <v>0</v>
      </c>
      <c r="F151" s="555">
        <v>0</v>
      </c>
      <c r="G151" s="555">
        <v>0</v>
      </c>
      <c r="H151" s="555">
        <v>0</v>
      </c>
      <c r="I151" s="553">
        <v>0</v>
      </c>
      <c r="J151" s="555">
        <v>0</v>
      </c>
      <c r="K151" s="555">
        <v>0</v>
      </c>
      <c r="L151" s="555">
        <v>0</v>
      </c>
      <c r="M151" s="555">
        <v>0</v>
      </c>
      <c r="N151" s="553">
        <v>0</v>
      </c>
      <c r="O151" s="553">
        <v>0</v>
      </c>
      <c r="P151" s="553">
        <v>0</v>
      </c>
      <c r="Q151" s="553">
        <v>0</v>
      </c>
      <c r="R151" s="553">
        <v>0</v>
      </c>
      <c r="S151" s="553">
        <v>3.2000000000000001E-2</v>
      </c>
      <c r="T151" s="552">
        <v>0</v>
      </c>
      <c r="U151" s="552">
        <v>1.6E-2</v>
      </c>
      <c r="V151" s="552">
        <v>0</v>
      </c>
      <c r="W151" s="552">
        <v>1.6E-2</v>
      </c>
      <c r="X151" s="92">
        <v>0</v>
      </c>
      <c r="Y151" s="92">
        <v>0</v>
      </c>
      <c r="Z151" s="92">
        <v>0</v>
      </c>
      <c r="AA151" s="91"/>
      <c r="AB151" s="92">
        <v>0</v>
      </c>
      <c r="AC151" s="92">
        <v>0</v>
      </c>
      <c r="AD151" s="92">
        <v>0</v>
      </c>
      <c r="AE151" s="92">
        <v>0</v>
      </c>
      <c r="AF151" s="92">
        <v>2015</v>
      </c>
      <c r="AG151" s="92">
        <v>0</v>
      </c>
      <c r="AH151" s="92">
        <v>0</v>
      </c>
      <c r="AI151" s="92">
        <v>0</v>
      </c>
      <c r="AJ151" s="92">
        <v>0</v>
      </c>
      <c r="AK151" s="92">
        <v>0</v>
      </c>
      <c r="AL151" s="121"/>
    </row>
    <row r="152" spans="1:38" s="49" customFormat="1" ht="37.5" customHeight="1" outlineLevel="1" x14ac:dyDescent="0.25">
      <c r="A152" s="90" t="s">
        <v>356</v>
      </c>
      <c r="B152" s="48">
        <v>1.5</v>
      </c>
      <c r="C152" s="119" t="s">
        <v>989</v>
      </c>
      <c r="D152" s="553">
        <v>0</v>
      </c>
      <c r="E152" s="555">
        <v>0</v>
      </c>
      <c r="F152" s="555">
        <v>0</v>
      </c>
      <c r="G152" s="555">
        <v>0</v>
      </c>
      <c r="H152" s="555">
        <v>0</v>
      </c>
      <c r="I152" s="553">
        <v>0</v>
      </c>
      <c r="J152" s="555">
        <v>0</v>
      </c>
      <c r="K152" s="555">
        <v>0</v>
      </c>
      <c r="L152" s="555">
        <v>0</v>
      </c>
      <c r="M152" s="555">
        <v>0</v>
      </c>
      <c r="N152" s="553">
        <v>0</v>
      </c>
      <c r="O152" s="553">
        <v>0</v>
      </c>
      <c r="P152" s="553">
        <v>0</v>
      </c>
      <c r="Q152" s="553">
        <v>0</v>
      </c>
      <c r="R152" s="553">
        <v>0</v>
      </c>
      <c r="S152" s="553">
        <v>2.1999999999999999E-2</v>
      </c>
      <c r="T152" s="552">
        <v>0</v>
      </c>
      <c r="U152" s="552">
        <v>1.4999999999999999E-2</v>
      </c>
      <c r="V152" s="552">
        <v>0</v>
      </c>
      <c r="W152" s="552">
        <v>7.0000000000000001E-3</v>
      </c>
      <c r="X152" s="92">
        <v>0</v>
      </c>
      <c r="Y152" s="92">
        <v>0</v>
      </c>
      <c r="Z152" s="92">
        <v>0</v>
      </c>
      <c r="AA152" s="91"/>
      <c r="AB152" s="92">
        <v>0</v>
      </c>
      <c r="AC152" s="92">
        <v>0</v>
      </c>
      <c r="AD152" s="92">
        <v>0</v>
      </c>
      <c r="AE152" s="92">
        <v>0</v>
      </c>
      <c r="AF152" s="92">
        <v>2015</v>
      </c>
      <c r="AG152" s="92">
        <v>0</v>
      </c>
      <c r="AH152" s="92">
        <v>0</v>
      </c>
      <c r="AI152" s="92">
        <v>0</v>
      </c>
      <c r="AJ152" s="92">
        <v>0</v>
      </c>
      <c r="AK152" s="92">
        <v>0</v>
      </c>
      <c r="AL152" s="121"/>
    </row>
    <row r="153" spans="1:38" s="49" customFormat="1" ht="37.5" customHeight="1" outlineLevel="1" x14ac:dyDescent="0.25">
      <c r="A153" s="90" t="s">
        <v>356</v>
      </c>
      <c r="B153" s="48">
        <v>1.5</v>
      </c>
      <c r="C153" s="119" t="s">
        <v>990</v>
      </c>
      <c r="D153" s="553">
        <v>0</v>
      </c>
      <c r="E153" s="555">
        <v>0</v>
      </c>
      <c r="F153" s="555">
        <v>0</v>
      </c>
      <c r="G153" s="555">
        <v>0</v>
      </c>
      <c r="H153" s="555">
        <v>0</v>
      </c>
      <c r="I153" s="553">
        <v>0</v>
      </c>
      <c r="J153" s="555">
        <v>0</v>
      </c>
      <c r="K153" s="555">
        <v>0</v>
      </c>
      <c r="L153" s="555">
        <v>0</v>
      </c>
      <c r="M153" s="555">
        <v>0</v>
      </c>
      <c r="N153" s="553">
        <v>0</v>
      </c>
      <c r="O153" s="553">
        <v>0</v>
      </c>
      <c r="P153" s="553">
        <v>0</v>
      </c>
      <c r="Q153" s="553">
        <v>0</v>
      </c>
      <c r="R153" s="553">
        <v>0</v>
      </c>
      <c r="S153" s="553">
        <v>0.44599999999999995</v>
      </c>
      <c r="T153" s="552">
        <v>0</v>
      </c>
      <c r="U153" s="552">
        <v>0.23599999999999999</v>
      </c>
      <c r="V153" s="552">
        <v>0</v>
      </c>
      <c r="W153" s="552">
        <v>0.21</v>
      </c>
      <c r="X153" s="92">
        <v>0</v>
      </c>
      <c r="Y153" s="92">
        <v>0</v>
      </c>
      <c r="Z153" s="92">
        <v>0</v>
      </c>
      <c r="AA153" s="91"/>
      <c r="AB153" s="92">
        <v>0</v>
      </c>
      <c r="AC153" s="92">
        <v>0</v>
      </c>
      <c r="AD153" s="92">
        <v>0</v>
      </c>
      <c r="AE153" s="92">
        <v>0</v>
      </c>
      <c r="AF153" s="92">
        <v>2015</v>
      </c>
      <c r="AG153" s="92">
        <v>0</v>
      </c>
      <c r="AH153" s="92">
        <v>0</v>
      </c>
      <c r="AI153" s="92">
        <v>0</v>
      </c>
      <c r="AJ153" s="92">
        <v>0.26800000000000002</v>
      </c>
      <c r="AK153" s="92">
        <v>0</v>
      </c>
      <c r="AL153" s="121"/>
    </row>
    <row r="154" spans="1:38" s="49" customFormat="1" ht="37.5" customHeight="1" outlineLevel="1" x14ac:dyDescent="0.25">
      <c r="A154" s="90" t="s">
        <v>356</v>
      </c>
      <c r="B154" s="48">
        <v>1.5</v>
      </c>
      <c r="C154" s="119" t="s">
        <v>790</v>
      </c>
      <c r="D154" s="553">
        <v>0</v>
      </c>
      <c r="E154" s="555">
        <v>0</v>
      </c>
      <c r="F154" s="555">
        <v>0</v>
      </c>
      <c r="G154" s="555">
        <v>0</v>
      </c>
      <c r="H154" s="555">
        <v>0</v>
      </c>
      <c r="I154" s="553">
        <v>0</v>
      </c>
      <c r="J154" s="555">
        <v>0</v>
      </c>
      <c r="K154" s="555">
        <v>0</v>
      </c>
      <c r="L154" s="555">
        <v>0</v>
      </c>
      <c r="M154" s="555">
        <v>0</v>
      </c>
      <c r="N154" s="553">
        <v>0</v>
      </c>
      <c r="O154" s="553">
        <v>0</v>
      </c>
      <c r="P154" s="553">
        <v>0</v>
      </c>
      <c r="Q154" s="553">
        <v>0</v>
      </c>
      <c r="R154" s="553">
        <v>0</v>
      </c>
      <c r="S154" s="553">
        <v>8.0000000000000002E-3</v>
      </c>
      <c r="T154" s="552">
        <v>0</v>
      </c>
      <c r="U154" s="552">
        <v>3.0000000000000001E-3</v>
      </c>
      <c r="V154" s="552">
        <v>0</v>
      </c>
      <c r="W154" s="552">
        <v>5.0000000000000001E-3</v>
      </c>
      <c r="X154" s="92">
        <v>0</v>
      </c>
      <c r="Y154" s="92">
        <v>0</v>
      </c>
      <c r="Z154" s="92">
        <v>0</v>
      </c>
      <c r="AA154" s="91"/>
      <c r="AB154" s="92">
        <v>0</v>
      </c>
      <c r="AC154" s="92">
        <v>0</v>
      </c>
      <c r="AD154" s="92">
        <v>0</v>
      </c>
      <c r="AE154" s="92">
        <v>0</v>
      </c>
      <c r="AF154" s="92">
        <v>0</v>
      </c>
      <c r="AG154" s="92">
        <v>0</v>
      </c>
      <c r="AH154" s="92">
        <v>0</v>
      </c>
      <c r="AI154" s="92">
        <v>0</v>
      </c>
      <c r="AJ154" s="92">
        <v>0</v>
      </c>
      <c r="AK154" s="92">
        <v>0</v>
      </c>
      <c r="AL154" s="121"/>
    </row>
    <row r="155" spans="1:38" s="49" customFormat="1" ht="37.5" customHeight="1" outlineLevel="1" x14ac:dyDescent="0.25">
      <c r="A155" s="90" t="s">
        <v>353</v>
      </c>
      <c r="B155" s="48">
        <v>1.5</v>
      </c>
      <c r="C155" s="119" t="s">
        <v>635</v>
      </c>
      <c r="D155" s="553">
        <v>0</v>
      </c>
      <c r="E155" s="555">
        <v>0</v>
      </c>
      <c r="F155" s="555">
        <v>0</v>
      </c>
      <c r="G155" s="555">
        <v>0</v>
      </c>
      <c r="H155" s="555">
        <v>0</v>
      </c>
      <c r="I155" s="553">
        <v>0.39369721000000002</v>
      </c>
      <c r="J155" s="555">
        <v>0.39369721000000002</v>
      </c>
      <c r="K155" s="555">
        <v>0</v>
      </c>
      <c r="L155" s="555">
        <v>0</v>
      </c>
      <c r="M155" s="555">
        <v>0</v>
      </c>
      <c r="N155" s="553">
        <v>0.39369721000000002</v>
      </c>
      <c r="O155" s="553">
        <v>0.39369721000000002</v>
      </c>
      <c r="P155" s="553">
        <v>0</v>
      </c>
      <c r="Q155" s="553">
        <v>0</v>
      </c>
      <c r="R155" s="553">
        <v>0</v>
      </c>
      <c r="S155" s="553">
        <v>0.39400000000000002</v>
      </c>
      <c r="T155" s="552">
        <v>0.39400000000000002</v>
      </c>
      <c r="U155" s="552">
        <v>0</v>
      </c>
      <c r="V155" s="552">
        <v>0</v>
      </c>
      <c r="W155" s="552">
        <v>0</v>
      </c>
      <c r="X155" s="92">
        <v>0</v>
      </c>
      <c r="Y155" s="92">
        <v>0</v>
      </c>
      <c r="Z155" s="92">
        <v>0</v>
      </c>
      <c r="AA155" s="91"/>
      <c r="AB155" s="92">
        <v>0</v>
      </c>
      <c r="AC155" s="92">
        <v>0</v>
      </c>
      <c r="AD155" s="92">
        <v>0</v>
      </c>
      <c r="AE155" s="92">
        <v>0</v>
      </c>
      <c r="AF155" s="92">
        <v>0</v>
      </c>
      <c r="AG155" s="92">
        <v>0</v>
      </c>
      <c r="AH155" s="92">
        <v>0</v>
      </c>
      <c r="AI155" s="92">
        <v>0</v>
      </c>
      <c r="AJ155" s="92">
        <v>0</v>
      </c>
      <c r="AK155" s="92">
        <v>0</v>
      </c>
      <c r="AL155" s="121"/>
    </row>
    <row r="156" spans="1:38" s="49" customFormat="1" ht="37.5" customHeight="1" outlineLevel="1" x14ac:dyDescent="0.25">
      <c r="A156" s="90" t="s">
        <v>353</v>
      </c>
      <c r="B156" s="48">
        <v>1.5</v>
      </c>
      <c r="C156" s="119" t="s">
        <v>636</v>
      </c>
      <c r="D156" s="553">
        <v>0</v>
      </c>
      <c r="E156" s="555">
        <v>0</v>
      </c>
      <c r="F156" s="555">
        <v>0</v>
      </c>
      <c r="G156" s="555">
        <v>0</v>
      </c>
      <c r="H156" s="555">
        <v>0</v>
      </c>
      <c r="I156" s="553">
        <v>0</v>
      </c>
      <c r="J156" s="555">
        <v>0</v>
      </c>
      <c r="K156" s="555">
        <v>0</v>
      </c>
      <c r="L156" s="555">
        <v>0</v>
      </c>
      <c r="M156" s="555">
        <v>0</v>
      </c>
      <c r="N156" s="553">
        <v>0</v>
      </c>
      <c r="O156" s="553">
        <v>0</v>
      </c>
      <c r="P156" s="553">
        <v>0</v>
      </c>
      <c r="Q156" s="553">
        <v>0</v>
      </c>
      <c r="R156" s="553">
        <v>0</v>
      </c>
      <c r="S156" s="553">
        <v>0</v>
      </c>
      <c r="T156" s="552">
        <v>0</v>
      </c>
      <c r="U156" s="552">
        <v>0</v>
      </c>
      <c r="V156" s="552">
        <v>0</v>
      </c>
      <c r="W156" s="552">
        <v>0</v>
      </c>
      <c r="X156" s="92">
        <v>0</v>
      </c>
      <c r="Y156" s="92">
        <v>0</v>
      </c>
      <c r="Z156" s="92">
        <v>0</v>
      </c>
      <c r="AA156" s="91"/>
      <c r="AB156" s="92">
        <v>0</v>
      </c>
      <c r="AC156" s="92">
        <v>0</v>
      </c>
      <c r="AD156" s="92">
        <v>0</v>
      </c>
      <c r="AE156" s="92">
        <v>0</v>
      </c>
      <c r="AF156" s="92">
        <v>0</v>
      </c>
      <c r="AG156" s="92">
        <v>0</v>
      </c>
      <c r="AH156" s="92">
        <v>0</v>
      </c>
      <c r="AI156" s="92">
        <v>0</v>
      </c>
      <c r="AJ156" s="92">
        <v>0</v>
      </c>
      <c r="AK156" s="92">
        <v>0</v>
      </c>
      <c r="AL156" s="121"/>
    </row>
    <row r="157" spans="1:38" s="49" customFormat="1" ht="37.5" customHeight="1" outlineLevel="1" x14ac:dyDescent="0.25">
      <c r="A157" s="90" t="s">
        <v>353</v>
      </c>
      <c r="B157" s="48">
        <v>1.5</v>
      </c>
      <c r="C157" s="119" t="s">
        <v>637</v>
      </c>
      <c r="D157" s="553">
        <v>0</v>
      </c>
      <c r="E157" s="555">
        <v>0</v>
      </c>
      <c r="F157" s="555">
        <v>0</v>
      </c>
      <c r="G157" s="555">
        <v>0</v>
      </c>
      <c r="H157" s="555">
        <v>0</v>
      </c>
      <c r="I157" s="553">
        <v>0</v>
      </c>
      <c r="J157" s="555">
        <v>0</v>
      </c>
      <c r="K157" s="555">
        <v>0</v>
      </c>
      <c r="L157" s="555">
        <v>0</v>
      </c>
      <c r="M157" s="555">
        <v>0</v>
      </c>
      <c r="N157" s="553">
        <v>0</v>
      </c>
      <c r="O157" s="553">
        <v>0</v>
      </c>
      <c r="P157" s="553">
        <v>0</v>
      </c>
      <c r="Q157" s="553">
        <v>0</v>
      </c>
      <c r="R157" s="553">
        <v>0</v>
      </c>
      <c r="S157" s="553">
        <v>7.3999999999999996E-2</v>
      </c>
      <c r="T157" s="552">
        <v>6.0000000000000001E-3</v>
      </c>
      <c r="U157" s="552">
        <v>5.3999999999999999E-2</v>
      </c>
      <c r="V157" s="552">
        <v>0</v>
      </c>
      <c r="W157" s="552">
        <v>1.3999999999999997E-2</v>
      </c>
      <c r="X157" s="92">
        <v>0</v>
      </c>
      <c r="Y157" s="92">
        <v>0</v>
      </c>
      <c r="Z157" s="92">
        <v>0</v>
      </c>
      <c r="AA157" s="91"/>
      <c r="AB157" s="92">
        <v>0</v>
      </c>
      <c r="AC157" s="92">
        <v>0</v>
      </c>
      <c r="AD157" s="92">
        <v>0</v>
      </c>
      <c r="AE157" s="92">
        <v>0</v>
      </c>
      <c r="AF157" s="92">
        <v>2015</v>
      </c>
      <c r="AG157" s="92">
        <v>0</v>
      </c>
      <c r="AH157" s="92" t="s">
        <v>529</v>
      </c>
      <c r="AI157" s="92" t="s">
        <v>610</v>
      </c>
      <c r="AJ157" s="92">
        <v>0.129</v>
      </c>
      <c r="AK157" s="92">
        <v>0</v>
      </c>
      <c r="AL157" s="121"/>
    </row>
    <row r="158" spans="1:38" s="49" customFormat="1" ht="37.5" customHeight="1" outlineLevel="1" x14ac:dyDescent="0.25">
      <c r="A158" s="90" t="s">
        <v>353</v>
      </c>
      <c r="B158" s="48">
        <v>1.5</v>
      </c>
      <c r="C158" s="119" t="s">
        <v>639</v>
      </c>
      <c r="D158" s="553">
        <v>0</v>
      </c>
      <c r="E158" s="555">
        <v>0</v>
      </c>
      <c r="F158" s="555">
        <v>0</v>
      </c>
      <c r="G158" s="555">
        <v>0</v>
      </c>
      <c r="H158" s="555">
        <v>0</v>
      </c>
      <c r="I158" s="553">
        <v>1.42862282</v>
      </c>
      <c r="J158" s="555">
        <v>0</v>
      </c>
      <c r="K158" s="555">
        <v>1.42862282</v>
      </c>
      <c r="L158" s="555">
        <v>0</v>
      </c>
      <c r="M158" s="555">
        <v>0</v>
      </c>
      <c r="N158" s="553">
        <v>1.42862282</v>
      </c>
      <c r="O158" s="553">
        <v>0</v>
      </c>
      <c r="P158" s="553">
        <v>1.42862282</v>
      </c>
      <c r="Q158" s="553">
        <v>0</v>
      </c>
      <c r="R158" s="553">
        <v>0</v>
      </c>
      <c r="S158" s="553">
        <v>6.2149999999999999</v>
      </c>
      <c r="T158" s="552">
        <v>0</v>
      </c>
      <c r="U158" s="552">
        <v>4.1040000000000001</v>
      </c>
      <c r="V158" s="552">
        <v>0.61099999999999999</v>
      </c>
      <c r="W158" s="552">
        <v>1.4999999999999998</v>
      </c>
      <c r="X158" s="92">
        <v>0</v>
      </c>
      <c r="Y158" s="92">
        <v>0</v>
      </c>
      <c r="Z158" s="92">
        <v>0.25</v>
      </c>
      <c r="AA158" s="91"/>
      <c r="AB158" s="92">
        <v>0</v>
      </c>
      <c r="AC158" s="92">
        <v>0</v>
      </c>
      <c r="AD158" s="92" t="s">
        <v>601</v>
      </c>
      <c r="AE158" s="92">
        <v>0.25</v>
      </c>
      <c r="AF158" s="92">
        <v>2015</v>
      </c>
      <c r="AG158" s="92">
        <v>0</v>
      </c>
      <c r="AH158" s="92" t="s">
        <v>529</v>
      </c>
      <c r="AI158" s="92" t="s">
        <v>610</v>
      </c>
      <c r="AJ158" s="92">
        <v>4.5640000000000001</v>
      </c>
      <c r="AK158" s="92">
        <v>0</v>
      </c>
      <c r="AL158" s="121"/>
    </row>
    <row r="159" spans="1:38" s="49" customFormat="1" ht="37.5" customHeight="1" outlineLevel="1" x14ac:dyDescent="0.25">
      <c r="A159" s="90" t="s">
        <v>353</v>
      </c>
      <c r="B159" s="48">
        <v>1.5</v>
      </c>
      <c r="C159" s="119" t="s">
        <v>640</v>
      </c>
      <c r="D159" s="553">
        <v>0</v>
      </c>
      <c r="E159" s="555">
        <v>0</v>
      </c>
      <c r="F159" s="555">
        <v>0</v>
      </c>
      <c r="G159" s="555">
        <v>0</v>
      </c>
      <c r="H159" s="555">
        <v>0</v>
      </c>
      <c r="I159" s="553">
        <v>14.60001214</v>
      </c>
      <c r="J159" s="555">
        <v>0</v>
      </c>
      <c r="K159" s="555">
        <v>14.60001214</v>
      </c>
      <c r="L159" s="555">
        <v>0</v>
      </c>
      <c r="M159" s="555">
        <v>0</v>
      </c>
      <c r="N159" s="553">
        <v>14.60001214</v>
      </c>
      <c r="O159" s="553">
        <v>0</v>
      </c>
      <c r="P159" s="553">
        <v>14.60001214</v>
      </c>
      <c r="Q159" s="553">
        <v>0</v>
      </c>
      <c r="R159" s="553">
        <v>0</v>
      </c>
      <c r="S159" s="553">
        <v>18.614000000000001</v>
      </c>
      <c r="T159" s="552">
        <v>0</v>
      </c>
      <c r="U159" s="552">
        <v>16.600000000000001</v>
      </c>
      <c r="V159" s="552">
        <v>0</v>
      </c>
      <c r="W159" s="552">
        <v>2.0139999999999993</v>
      </c>
      <c r="X159" s="92">
        <v>0</v>
      </c>
      <c r="Y159" s="92">
        <v>0</v>
      </c>
      <c r="Z159" s="92">
        <v>0.32</v>
      </c>
      <c r="AA159" s="91"/>
      <c r="AB159" s="92">
        <v>0</v>
      </c>
      <c r="AC159" s="92">
        <v>0</v>
      </c>
      <c r="AD159" s="92" t="s">
        <v>601</v>
      </c>
      <c r="AE159" s="92">
        <v>0.32</v>
      </c>
      <c r="AF159" s="92">
        <v>2015</v>
      </c>
      <c r="AG159" s="92">
        <v>0</v>
      </c>
      <c r="AH159" s="92" t="s">
        <v>529</v>
      </c>
      <c r="AI159" s="92" t="s">
        <v>610</v>
      </c>
      <c r="AJ159" s="92">
        <v>4.2919999999999998</v>
      </c>
      <c r="AK159" s="92">
        <v>0</v>
      </c>
      <c r="AL159" s="121"/>
    </row>
    <row r="160" spans="1:38" s="49" customFormat="1" ht="37.5" customHeight="1" outlineLevel="1" x14ac:dyDescent="0.25">
      <c r="A160" s="90" t="s">
        <v>353</v>
      </c>
      <c r="B160" s="48">
        <v>1.5</v>
      </c>
      <c r="C160" s="119" t="s">
        <v>641</v>
      </c>
      <c r="D160" s="553">
        <v>0</v>
      </c>
      <c r="E160" s="555">
        <v>0</v>
      </c>
      <c r="F160" s="555">
        <v>0</v>
      </c>
      <c r="G160" s="555">
        <v>0</v>
      </c>
      <c r="H160" s="555">
        <v>0</v>
      </c>
      <c r="I160" s="553">
        <v>0</v>
      </c>
      <c r="J160" s="555">
        <v>0</v>
      </c>
      <c r="K160" s="555">
        <v>0</v>
      </c>
      <c r="L160" s="555">
        <v>0</v>
      </c>
      <c r="M160" s="555">
        <v>0</v>
      </c>
      <c r="N160" s="553">
        <v>0</v>
      </c>
      <c r="O160" s="553">
        <v>0</v>
      </c>
      <c r="P160" s="553">
        <v>0</v>
      </c>
      <c r="Q160" s="553">
        <v>0</v>
      </c>
      <c r="R160" s="553">
        <v>0</v>
      </c>
      <c r="S160" s="553">
        <v>0.23499999999999999</v>
      </c>
      <c r="T160" s="552">
        <v>0.23300000000000001</v>
      </c>
      <c r="U160" s="552">
        <v>0</v>
      </c>
      <c r="V160" s="552">
        <v>0</v>
      </c>
      <c r="W160" s="552">
        <v>1.999999999999974E-3</v>
      </c>
      <c r="X160" s="92">
        <v>0</v>
      </c>
      <c r="Y160" s="92">
        <v>0</v>
      </c>
      <c r="Z160" s="92">
        <v>0</v>
      </c>
      <c r="AA160" s="91"/>
      <c r="AB160" s="92">
        <v>0</v>
      </c>
      <c r="AC160" s="92">
        <v>0</v>
      </c>
      <c r="AD160" s="92">
        <v>0</v>
      </c>
      <c r="AE160" s="92">
        <v>0</v>
      </c>
      <c r="AF160" s="92">
        <v>0</v>
      </c>
      <c r="AG160" s="92">
        <v>0</v>
      </c>
      <c r="AH160" s="92">
        <v>0</v>
      </c>
      <c r="AI160" s="92">
        <v>0</v>
      </c>
      <c r="AJ160" s="92">
        <v>0</v>
      </c>
      <c r="AK160" s="92">
        <v>0</v>
      </c>
      <c r="AL160" s="121"/>
    </row>
    <row r="161" spans="1:38" s="49" customFormat="1" ht="37.5" customHeight="1" outlineLevel="1" x14ac:dyDescent="0.25">
      <c r="A161" s="90" t="s">
        <v>353</v>
      </c>
      <c r="B161" s="48">
        <v>1.5</v>
      </c>
      <c r="C161" s="119" t="s">
        <v>642</v>
      </c>
      <c r="D161" s="553">
        <v>0</v>
      </c>
      <c r="E161" s="555">
        <v>0</v>
      </c>
      <c r="F161" s="555">
        <v>0</v>
      </c>
      <c r="G161" s="555">
        <v>0</v>
      </c>
      <c r="H161" s="555">
        <v>0</v>
      </c>
      <c r="I161" s="553">
        <v>4.7913475400000003</v>
      </c>
      <c r="J161" s="555">
        <v>0</v>
      </c>
      <c r="K161" s="555">
        <v>4.6242850400000002</v>
      </c>
      <c r="L161" s="555">
        <v>0.1670625</v>
      </c>
      <c r="M161" s="555">
        <v>0</v>
      </c>
      <c r="N161" s="553">
        <v>4.7913475400000003</v>
      </c>
      <c r="O161" s="553">
        <v>0</v>
      </c>
      <c r="P161" s="553">
        <v>4.6242850400000002</v>
      </c>
      <c r="Q161" s="553">
        <v>0.1670625</v>
      </c>
      <c r="R161" s="553">
        <v>0</v>
      </c>
      <c r="S161" s="553">
        <v>7.2610000000000001</v>
      </c>
      <c r="T161" s="552">
        <v>0</v>
      </c>
      <c r="U161" s="552">
        <v>5.8079999999999998</v>
      </c>
      <c r="V161" s="552">
        <v>0</v>
      </c>
      <c r="W161" s="552">
        <v>1.4530000000000003</v>
      </c>
      <c r="X161" s="92">
        <v>0</v>
      </c>
      <c r="Y161" s="92">
        <v>0</v>
      </c>
      <c r="Z161" s="92">
        <v>0.5</v>
      </c>
      <c r="AA161" s="91"/>
      <c r="AB161" s="92">
        <v>0</v>
      </c>
      <c r="AC161" s="92">
        <v>0</v>
      </c>
      <c r="AD161" s="92" t="s">
        <v>601</v>
      </c>
      <c r="AE161" s="92">
        <v>0.5</v>
      </c>
      <c r="AF161" s="92">
        <v>2015</v>
      </c>
      <c r="AG161" s="92">
        <v>0</v>
      </c>
      <c r="AH161" s="92" t="s">
        <v>529</v>
      </c>
      <c r="AI161" s="92" t="s">
        <v>610</v>
      </c>
      <c r="AJ161" s="92">
        <v>4.4160000000000004</v>
      </c>
      <c r="AK161" s="92">
        <v>0</v>
      </c>
      <c r="AL161" s="121"/>
    </row>
    <row r="162" spans="1:38" s="49" customFormat="1" ht="37.5" customHeight="1" outlineLevel="1" x14ac:dyDescent="0.25">
      <c r="A162" s="90" t="s">
        <v>353</v>
      </c>
      <c r="B162" s="48">
        <v>1.5</v>
      </c>
      <c r="C162" s="119" t="s">
        <v>643</v>
      </c>
      <c r="D162" s="553">
        <v>0</v>
      </c>
      <c r="E162" s="555">
        <v>0</v>
      </c>
      <c r="F162" s="555">
        <v>0</v>
      </c>
      <c r="G162" s="555">
        <v>0</v>
      </c>
      <c r="H162" s="555">
        <v>0</v>
      </c>
      <c r="I162" s="553">
        <v>0</v>
      </c>
      <c r="J162" s="555">
        <v>0</v>
      </c>
      <c r="K162" s="555">
        <v>0</v>
      </c>
      <c r="L162" s="555">
        <v>0</v>
      </c>
      <c r="M162" s="555">
        <v>0</v>
      </c>
      <c r="N162" s="553">
        <v>0</v>
      </c>
      <c r="O162" s="553">
        <v>0</v>
      </c>
      <c r="P162" s="553">
        <v>0</v>
      </c>
      <c r="Q162" s="553">
        <v>0</v>
      </c>
      <c r="R162" s="553">
        <v>0</v>
      </c>
      <c r="S162" s="553">
        <v>0.41</v>
      </c>
      <c r="T162" s="552">
        <v>0.41</v>
      </c>
      <c r="U162" s="552">
        <v>0</v>
      </c>
      <c r="V162" s="552">
        <v>0</v>
      </c>
      <c r="W162" s="552">
        <v>0</v>
      </c>
      <c r="X162" s="92">
        <v>0</v>
      </c>
      <c r="Y162" s="92">
        <v>0</v>
      </c>
      <c r="Z162" s="92">
        <v>0</v>
      </c>
      <c r="AA162" s="91"/>
      <c r="AB162" s="92">
        <v>0</v>
      </c>
      <c r="AC162" s="92">
        <v>0</v>
      </c>
      <c r="AD162" s="92">
        <v>0</v>
      </c>
      <c r="AE162" s="92">
        <v>0</v>
      </c>
      <c r="AF162" s="92">
        <v>0</v>
      </c>
      <c r="AG162" s="92">
        <v>0</v>
      </c>
      <c r="AH162" s="92">
        <v>0</v>
      </c>
      <c r="AI162" s="92">
        <v>0</v>
      </c>
      <c r="AJ162" s="92">
        <v>0</v>
      </c>
      <c r="AK162" s="92">
        <v>0</v>
      </c>
      <c r="AL162" s="121"/>
    </row>
    <row r="163" spans="1:38" s="49" customFormat="1" ht="37.5" customHeight="1" outlineLevel="1" x14ac:dyDescent="0.25">
      <c r="A163" s="90" t="s">
        <v>353</v>
      </c>
      <c r="B163" s="48">
        <v>1.5</v>
      </c>
      <c r="C163" s="119" t="s">
        <v>400</v>
      </c>
      <c r="D163" s="553">
        <v>0</v>
      </c>
      <c r="E163" s="555">
        <v>0</v>
      </c>
      <c r="F163" s="555">
        <v>0</v>
      </c>
      <c r="G163" s="555">
        <v>0</v>
      </c>
      <c r="H163" s="555">
        <v>0</v>
      </c>
      <c r="I163" s="553">
        <v>0</v>
      </c>
      <c r="J163" s="555">
        <v>0</v>
      </c>
      <c r="K163" s="555">
        <v>0</v>
      </c>
      <c r="L163" s="555">
        <v>0</v>
      </c>
      <c r="M163" s="555">
        <v>0</v>
      </c>
      <c r="N163" s="553">
        <v>0</v>
      </c>
      <c r="O163" s="553">
        <v>0</v>
      </c>
      <c r="P163" s="553">
        <v>0</v>
      </c>
      <c r="Q163" s="553">
        <v>0</v>
      </c>
      <c r="R163" s="553">
        <v>0</v>
      </c>
      <c r="S163" s="553">
        <v>0.878</v>
      </c>
      <c r="T163" s="552">
        <v>0</v>
      </c>
      <c r="U163" s="552">
        <v>0.22500000000000001</v>
      </c>
      <c r="V163" s="552">
        <v>0</v>
      </c>
      <c r="W163" s="552">
        <v>0.65300000000000002</v>
      </c>
      <c r="X163" s="92">
        <v>0</v>
      </c>
      <c r="Y163" s="92">
        <v>0</v>
      </c>
      <c r="Z163" s="92">
        <v>0</v>
      </c>
      <c r="AA163" s="91"/>
      <c r="AB163" s="92">
        <v>0</v>
      </c>
      <c r="AC163" s="92">
        <v>0</v>
      </c>
      <c r="AD163" s="92">
        <v>0</v>
      </c>
      <c r="AE163" s="92">
        <v>0</v>
      </c>
      <c r="AF163" s="92">
        <v>0</v>
      </c>
      <c r="AG163" s="92">
        <v>0</v>
      </c>
      <c r="AH163" s="92">
        <v>0</v>
      </c>
      <c r="AI163" s="92">
        <v>0</v>
      </c>
      <c r="AJ163" s="92">
        <v>0</v>
      </c>
      <c r="AK163" s="92">
        <v>0</v>
      </c>
      <c r="AL163" s="121"/>
    </row>
    <row r="164" spans="1:38" s="49" customFormat="1" ht="37.5" customHeight="1" outlineLevel="1" x14ac:dyDescent="0.25">
      <c r="A164" s="90" t="s">
        <v>353</v>
      </c>
      <c r="B164" s="48">
        <v>1.5</v>
      </c>
      <c r="C164" s="119" t="s">
        <v>646</v>
      </c>
      <c r="D164" s="553">
        <v>0</v>
      </c>
      <c r="E164" s="555">
        <v>0</v>
      </c>
      <c r="F164" s="555">
        <v>0</v>
      </c>
      <c r="G164" s="555">
        <v>0</v>
      </c>
      <c r="H164" s="555">
        <v>0</v>
      </c>
      <c r="I164" s="553">
        <v>0.16519795000000001</v>
      </c>
      <c r="J164" s="555">
        <v>0</v>
      </c>
      <c r="K164" s="555">
        <v>0</v>
      </c>
      <c r="L164" s="555">
        <v>0.16519795000000001</v>
      </c>
      <c r="M164" s="555">
        <v>0</v>
      </c>
      <c r="N164" s="553">
        <v>0.16519795000000001</v>
      </c>
      <c r="O164" s="553">
        <v>0</v>
      </c>
      <c r="P164" s="553">
        <v>0</v>
      </c>
      <c r="Q164" s="553">
        <v>0.16519795000000001</v>
      </c>
      <c r="R164" s="553">
        <v>0</v>
      </c>
      <c r="S164" s="553">
        <v>5.6269999999999998</v>
      </c>
      <c r="T164" s="552">
        <v>0</v>
      </c>
      <c r="U164" s="552">
        <v>3.4249999999999998</v>
      </c>
      <c r="V164" s="552">
        <v>0.29299999999999998</v>
      </c>
      <c r="W164" s="552">
        <v>1.909</v>
      </c>
      <c r="X164" s="92">
        <v>0</v>
      </c>
      <c r="Y164" s="92">
        <v>0</v>
      </c>
      <c r="Z164" s="92">
        <v>0.1</v>
      </c>
      <c r="AA164" s="91"/>
      <c r="AB164" s="92">
        <v>0</v>
      </c>
      <c r="AC164" s="92">
        <v>0</v>
      </c>
      <c r="AD164" s="92" t="s">
        <v>601</v>
      </c>
      <c r="AE164" s="92">
        <v>0.1</v>
      </c>
      <c r="AF164" s="92">
        <v>2015</v>
      </c>
      <c r="AG164" s="92">
        <v>0</v>
      </c>
      <c r="AH164" s="92" t="s">
        <v>529</v>
      </c>
      <c r="AI164" s="92" t="s">
        <v>610</v>
      </c>
      <c r="AJ164" s="92">
        <v>2.4900000000000002</v>
      </c>
      <c r="AK164" s="92">
        <v>0</v>
      </c>
      <c r="AL164" s="121"/>
    </row>
    <row r="165" spans="1:38" s="49" customFormat="1" ht="37.5" customHeight="1" outlineLevel="1" x14ac:dyDescent="0.25">
      <c r="A165" s="90" t="s">
        <v>353</v>
      </c>
      <c r="B165" s="48">
        <v>1.5</v>
      </c>
      <c r="C165" s="119" t="s">
        <v>647</v>
      </c>
      <c r="D165" s="553">
        <v>0</v>
      </c>
      <c r="E165" s="555">
        <v>0</v>
      </c>
      <c r="F165" s="555">
        <v>0</v>
      </c>
      <c r="G165" s="555">
        <v>0</v>
      </c>
      <c r="H165" s="555">
        <v>0</v>
      </c>
      <c r="I165" s="553">
        <v>2.8106221800000002</v>
      </c>
      <c r="J165" s="555">
        <v>0.40699999999999997</v>
      </c>
      <c r="K165" s="555">
        <v>2.4036221800000002</v>
      </c>
      <c r="L165" s="555">
        <v>0</v>
      </c>
      <c r="M165" s="555">
        <v>0</v>
      </c>
      <c r="N165" s="553">
        <v>2.8106221800000002</v>
      </c>
      <c r="O165" s="553">
        <v>0.40699999999999997</v>
      </c>
      <c r="P165" s="553">
        <v>2.4036221800000002</v>
      </c>
      <c r="Q165" s="553">
        <v>0</v>
      </c>
      <c r="R165" s="553">
        <v>0</v>
      </c>
      <c r="S165" s="553">
        <v>8.2639999999999993</v>
      </c>
      <c r="T165" s="552">
        <v>0</v>
      </c>
      <c r="U165" s="552">
        <v>6.1529999999999996</v>
      </c>
      <c r="V165" s="552">
        <v>1.1080000000000001</v>
      </c>
      <c r="W165" s="552">
        <v>1.0029999999999997</v>
      </c>
      <c r="X165" s="92">
        <v>0</v>
      </c>
      <c r="Y165" s="92">
        <v>0</v>
      </c>
      <c r="Z165" s="92">
        <v>0.56999999999999995</v>
      </c>
      <c r="AA165" s="91"/>
      <c r="AB165" s="92">
        <v>0</v>
      </c>
      <c r="AC165" s="92">
        <v>0</v>
      </c>
      <c r="AD165" s="92" t="s">
        <v>601</v>
      </c>
      <c r="AE165" s="92">
        <v>0.56999999999999995</v>
      </c>
      <c r="AF165" s="92">
        <v>2015</v>
      </c>
      <c r="AG165" s="92">
        <v>0</v>
      </c>
      <c r="AH165" s="92" t="s">
        <v>529</v>
      </c>
      <c r="AI165" s="92" t="s">
        <v>610</v>
      </c>
      <c r="AJ165" s="92">
        <v>5.3529999999999998</v>
      </c>
      <c r="AK165" s="92">
        <v>0</v>
      </c>
      <c r="AL165" s="121"/>
    </row>
    <row r="166" spans="1:38" s="49" customFormat="1" ht="37.5" customHeight="1" outlineLevel="1" x14ac:dyDescent="0.25">
      <c r="A166" s="90" t="s">
        <v>353</v>
      </c>
      <c r="B166" s="48">
        <v>1.5</v>
      </c>
      <c r="C166" s="119" t="s">
        <v>648</v>
      </c>
      <c r="D166" s="553">
        <v>0</v>
      </c>
      <c r="E166" s="555">
        <v>0</v>
      </c>
      <c r="F166" s="555">
        <v>0</v>
      </c>
      <c r="G166" s="555">
        <v>0</v>
      </c>
      <c r="H166" s="555">
        <v>0</v>
      </c>
      <c r="I166" s="553">
        <v>0</v>
      </c>
      <c r="J166" s="555">
        <v>0</v>
      </c>
      <c r="K166" s="555">
        <v>0</v>
      </c>
      <c r="L166" s="555">
        <v>0</v>
      </c>
      <c r="M166" s="555">
        <v>0</v>
      </c>
      <c r="N166" s="553">
        <v>0</v>
      </c>
      <c r="O166" s="553">
        <v>0</v>
      </c>
      <c r="P166" s="553">
        <v>0</v>
      </c>
      <c r="Q166" s="553">
        <v>0</v>
      </c>
      <c r="R166" s="553">
        <v>0</v>
      </c>
      <c r="S166" s="553">
        <v>3.4000000000000002E-2</v>
      </c>
      <c r="T166" s="552">
        <v>0</v>
      </c>
      <c r="U166" s="552">
        <v>0</v>
      </c>
      <c r="V166" s="552">
        <v>0</v>
      </c>
      <c r="W166" s="552">
        <v>3.4000000000000002E-2</v>
      </c>
      <c r="X166" s="92">
        <v>0</v>
      </c>
      <c r="Y166" s="92">
        <v>0</v>
      </c>
      <c r="Z166" s="92">
        <v>0</v>
      </c>
      <c r="AA166" s="91"/>
      <c r="AB166" s="92">
        <v>0</v>
      </c>
      <c r="AC166" s="92">
        <v>0</v>
      </c>
      <c r="AD166" s="92">
        <v>0</v>
      </c>
      <c r="AE166" s="92">
        <v>0</v>
      </c>
      <c r="AF166" s="92">
        <v>0</v>
      </c>
      <c r="AG166" s="92">
        <v>0</v>
      </c>
      <c r="AH166" s="92">
        <v>0</v>
      </c>
      <c r="AI166" s="92">
        <v>0</v>
      </c>
      <c r="AJ166" s="92">
        <v>0</v>
      </c>
      <c r="AK166" s="92">
        <v>0</v>
      </c>
      <c r="AL166" s="121"/>
    </row>
    <row r="167" spans="1:38" s="49" customFormat="1" ht="37.5" customHeight="1" outlineLevel="1" x14ac:dyDescent="0.25">
      <c r="A167" s="90" t="s">
        <v>353</v>
      </c>
      <c r="B167" s="48">
        <v>1.5</v>
      </c>
      <c r="C167" s="119" t="s">
        <v>649</v>
      </c>
      <c r="D167" s="553">
        <v>1.9865666</v>
      </c>
      <c r="E167" s="555">
        <v>0</v>
      </c>
      <c r="F167" s="555">
        <v>1.9663543799999998</v>
      </c>
      <c r="G167" s="555">
        <v>0</v>
      </c>
      <c r="H167" s="555">
        <v>2.0212220000000114E-2</v>
      </c>
      <c r="I167" s="553">
        <v>4.5191046700000008</v>
      </c>
      <c r="J167" s="555">
        <v>0</v>
      </c>
      <c r="K167" s="555">
        <v>2.1394523599999999</v>
      </c>
      <c r="L167" s="555">
        <v>2.3594400900000005</v>
      </c>
      <c r="M167" s="555">
        <v>2.0212219999999999E-2</v>
      </c>
      <c r="N167" s="553">
        <v>2.5325380700000006</v>
      </c>
      <c r="O167" s="553">
        <v>0</v>
      </c>
      <c r="P167" s="553">
        <v>0.1730979800000001</v>
      </c>
      <c r="Q167" s="553">
        <v>2.3594400900000005</v>
      </c>
      <c r="R167" s="553">
        <v>-1.1449174941446927E-16</v>
      </c>
      <c r="S167" s="553">
        <v>5.9119999999999999</v>
      </c>
      <c r="T167" s="552">
        <v>0</v>
      </c>
      <c r="U167" s="552">
        <v>3.4950000000000001</v>
      </c>
      <c r="V167" s="552">
        <v>0.22600000000000001</v>
      </c>
      <c r="W167" s="552">
        <v>2.1909999999999998</v>
      </c>
      <c r="X167" s="92">
        <v>0</v>
      </c>
      <c r="Y167" s="92">
        <v>0</v>
      </c>
      <c r="Z167" s="92">
        <v>0.16</v>
      </c>
      <c r="AA167" s="91"/>
      <c r="AB167" s="92">
        <v>0</v>
      </c>
      <c r="AC167" s="92">
        <v>0</v>
      </c>
      <c r="AD167" s="92" t="s">
        <v>601</v>
      </c>
      <c r="AE167" s="92">
        <v>0.16</v>
      </c>
      <c r="AF167" s="92">
        <v>2015</v>
      </c>
      <c r="AG167" s="92">
        <v>0</v>
      </c>
      <c r="AH167" s="92" t="s">
        <v>529</v>
      </c>
      <c r="AI167" s="92" t="s">
        <v>610</v>
      </c>
      <c r="AJ167" s="92">
        <v>2.96</v>
      </c>
      <c r="AK167" s="92">
        <v>0</v>
      </c>
      <c r="AL167" s="121"/>
    </row>
    <row r="168" spans="1:38" s="49" customFormat="1" ht="37.5" customHeight="1" outlineLevel="1" x14ac:dyDescent="0.25">
      <c r="A168" s="90" t="s">
        <v>353</v>
      </c>
      <c r="B168" s="48">
        <v>1.5</v>
      </c>
      <c r="C168" s="119" t="s">
        <v>396</v>
      </c>
      <c r="D168" s="553">
        <v>0</v>
      </c>
      <c r="E168" s="555">
        <v>0</v>
      </c>
      <c r="F168" s="555">
        <v>0</v>
      </c>
      <c r="G168" s="555">
        <v>0</v>
      </c>
      <c r="H168" s="555">
        <v>0</v>
      </c>
      <c r="I168" s="553">
        <v>5.0000610600000002</v>
      </c>
      <c r="J168" s="555">
        <v>0</v>
      </c>
      <c r="K168" s="555">
        <v>5.0000610600000002</v>
      </c>
      <c r="L168" s="555">
        <v>0</v>
      </c>
      <c r="M168" s="555">
        <v>0</v>
      </c>
      <c r="N168" s="553">
        <v>5.0000610600000002</v>
      </c>
      <c r="O168" s="553">
        <v>0</v>
      </c>
      <c r="P168" s="553">
        <v>5.0000610600000002</v>
      </c>
      <c r="Q168" s="553">
        <v>0</v>
      </c>
      <c r="R168" s="553">
        <v>0</v>
      </c>
      <c r="S168" s="553">
        <v>0.43740000000000001</v>
      </c>
      <c r="T168" s="552">
        <v>0</v>
      </c>
      <c r="U168" s="552">
        <v>0</v>
      </c>
      <c r="V168" s="552">
        <v>0</v>
      </c>
      <c r="W168" s="552">
        <v>0.43740000000000001</v>
      </c>
      <c r="X168" s="92">
        <v>0</v>
      </c>
      <c r="Y168" s="92">
        <v>0</v>
      </c>
      <c r="Z168" s="92">
        <v>0</v>
      </c>
      <c r="AA168" s="91"/>
      <c r="AB168" s="92">
        <v>0</v>
      </c>
      <c r="AC168" s="92">
        <v>0</v>
      </c>
      <c r="AD168" s="92">
        <v>0</v>
      </c>
      <c r="AE168" s="92">
        <v>0</v>
      </c>
      <c r="AF168" s="92">
        <v>0</v>
      </c>
      <c r="AG168" s="92">
        <v>0</v>
      </c>
      <c r="AH168" s="92">
        <v>0</v>
      </c>
      <c r="AI168" s="92">
        <v>0</v>
      </c>
      <c r="AJ168" s="92">
        <v>0</v>
      </c>
      <c r="AK168" s="92">
        <v>0</v>
      </c>
      <c r="AL168" s="121"/>
    </row>
    <row r="169" spans="1:38" s="49" customFormat="1" ht="37.5" customHeight="1" outlineLevel="1" x14ac:dyDescent="0.25">
      <c r="A169" s="90" t="s">
        <v>353</v>
      </c>
      <c r="B169" s="48">
        <v>1.5</v>
      </c>
      <c r="C169" s="119" t="s">
        <v>397</v>
      </c>
      <c r="D169" s="553">
        <v>0</v>
      </c>
      <c r="E169" s="555">
        <v>0</v>
      </c>
      <c r="F169" s="555">
        <v>0</v>
      </c>
      <c r="G169" s="555">
        <v>0</v>
      </c>
      <c r="H169" s="555">
        <v>0</v>
      </c>
      <c r="I169" s="553">
        <v>0</v>
      </c>
      <c r="J169" s="555">
        <v>0</v>
      </c>
      <c r="K169" s="555">
        <v>0</v>
      </c>
      <c r="L169" s="555">
        <v>0</v>
      </c>
      <c r="M169" s="555">
        <v>0</v>
      </c>
      <c r="N169" s="553">
        <v>0</v>
      </c>
      <c r="O169" s="553">
        <v>0</v>
      </c>
      <c r="P169" s="553">
        <v>0</v>
      </c>
      <c r="Q169" s="553">
        <v>0</v>
      </c>
      <c r="R169" s="553">
        <v>0</v>
      </c>
      <c r="S169" s="553">
        <v>0.84650000000000003</v>
      </c>
      <c r="T169" s="552">
        <v>0</v>
      </c>
      <c r="U169" s="552">
        <v>0.84699999999999998</v>
      </c>
      <c r="V169" s="552">
        <v>0</v>
      </c>
      <c r="W169" s="552">
        <v>-4.9999999999994493E-4</v>
      </c>
      <c r="X169" s="92">
        <v>0</v>
      </c>
      <c r="Y169" s="92">
        <v>0</v>
      </c>
      <c r="Z169" s="92">
        <v>0</v>
      </c>
      <c r="AA169" s="91"/>
      <c r="AB169" s="92">
        <v>0</v>
      </c>
      <c r="AC169" s="92">
        <v>0</v>
      </c>
      <c r="AD169" s="92">
        <v>0</v>
      </c>
      <c r="AE169" s="92">
        <v>0</v>
      </c>
      <c r="AF169" s="92">
        <v>0</v>
      </c>
      <c r="AG169" s="92">
        <v>0</v>
      </c>
      <c r="AH169" s="92">
        <v>0</v>
      </c>
      <c r="AI169" s="92">
        <v>0</v>
      </c>
      <c r="AJ169" s="92">
        <v>0</v>
      </c>
      <c r="AK169" s="92">
        <v>0</v>
      </c>
      <c r="AL169" s="121"/>
    </row>
    <row r="170" spans="1:38" s="49" customFormat="1" ht="37.5" customHeight="1" outlineLevel="1" x14ac:dyDescent="0.25">
      <c r="A170" s="90" t="s">
        <v>353</v>
      </c>
      <c r="B170" s="48">
        <v>1.5</v>
      </c>
      <c r="C170" s="119" t="s">
        <v>992</v>
      </c>
      <c r="D170" s="553">
        <v>0</v>
      </c>
      <c r="E170" s="555">
        <v>0</v>
      </c>
      <c r="F170" s="555">
        <v>0</v>
      </c>
      <c r="G170" s="555">
        <v>0</v>
      </c>
      <c r="H170" s="555">
        <v>0</v>
      </c>
      <c r="I170" s="553">
        <v>0</v>
      </c>
      <c r="J170" s="555">
        <v>0</v>
      </c>
      <c r="K170" s="555">
        <v>0</v>
      </c>
      <c r="L170" s="555">
        <v>0</v>
      </c>
      <c r="M170" s="555">
        <v>0</v>
      </c>
      <c r="N170" s="553">
        <v>0</v>
      </c>
      <c r="O170" s="553">
        <v>0</v>
      </c>
      <c r="P170" s="553">
        <v>0</v>
      </c>
      <c r="Q170" s="553">
        <v>0</v>
      </c>
      <c r="R170" s="553">
        <v>0</v>
      </c>
      <c r="S170" s="553">
        <v>0.38800000000000001</v>
      </c>
      <c r="T170" s="552">
        <v>0.38800000000000001</v>
      </c>
      <c r="U170" s="552">
        <v>0</v>
      </c>
      <c r="V170" s="552">
        <v>0</v>
      </c>
      <c r="W170" s="552">
        <v>0</v>
      </c>
      <c r="X170" s="92">
        <v>0</v>
      </c>
      <c r="Y170" s="92">
        <v>0</v>
      </c>
      <c r="Z170" s="92">
        <v>0</v>
      </c>
      <c r="AA170" s="91"/>
      <c r="AB170" s="92">
        <v>0</v>
      </c>
      <c r="AC170" s="92">
        <v>0</v>
      </c>
      <c r="AD170" s="92">
        <v>0</v>
      </c>
      <c r="AE170" s="92">
        <v>0</v>
      </c>
      <c r="AF170" s="92">
        <v>0</v>
      </c>
      <c r="AG170" s="92">
        <v>0</v>
      </c>
      <c r="AH170" s="92">
        <v>0</v>
      </c>
      <c r="AI170" s="92">
        <v>0</v>
      </c>
      <c r="AJ170" s="92">
        <v>0</v>
      </c>
      <c r="AK170" s="92">
        <v>0</v>
      </c>
      <c r="AL170" s="121"/>
    </row>
    <row r="171" spans="1:38" s="49" customFormat="1" ht="37.5" customHeight="1" outlineLevel="1" x14ac:dyDescent="0.25">
      <c r="A171" s="90" t="s">
        <v>353</v>
      </c>
      <c r="B171" s="48">
        <v>1.5</v>
      </c>
      <c r="C171" s="119" t="s">
        <v>398</v>
      </c>
      <c r="D171" s="553">
        <v>0.12641836000000001</v>
      </c>
      <c r="E171" s="555">
        <v>0</v>
      </c>
      <c r="F171" s="555">
        <v>0.12641836000000001</v>
      </c>
      <c r="G171" s="555">
        <v>0</v>
      </c>
      <c r="H171" s="555">
        <v>0</v>
      </c>
      <c r="I171" s="553">
        <v>0.12641836000000001</v>
      </c>
      <c r="J171" s="555">
        <v>0</v>
      </c>
      <c r="K171" s="555">
        <v>0.12641836000000001</v>
      </c>
      <c r="L171" s="555">
        <v>0</v>
      </c>
      <c r="M171" s="555">
        <v>0</v>
      </c>
      <c r="N171" s="553">
        <v>0</v>
      </c>
      <c r="O171" s="553">
        <v>0</v>
      </c>
      <c r="P171" s="553">
        <v>0</v>
      </c>
      <c r="Q171" s="553">
        <v>0</v>
      </c>
      <c r="R171" s="553">
        <v>0</v>
      </c>
      <c r="S171" s="553">
        <v>0</v>
      </c>
      <c r="T171" s="552">
        <v>0</v>
      </c>
      <c r="U171" s="552">
        <v>0</v>
      </c>
      <c r="V171" s="552">
        <v>0</v>
      </c>
      <c r="W171" s="552">
        <v>0</v>
      </c>
      <c r="X171" s="92">
        <v>0</v>
      </c>
      <c r="Y171" s="92">
        <v>0</v>
      </c>
      <c r="Z171" s="92">
        <v>0</v>
      </c>
      <c r="AA171" s="91"/>
      <c r="AB171" s="92">
        <v>0</v>
      </c>
      <c r="AC171" s="92">
        <v>0</v>
      </c>
      <c r="AD171" s="92">
        <v>0</v>
      </c>
      <c r="AE171" s="92">
        <v>0</v>
      </c>
      <c r="AF171" s="92">
        <v>0</v>
      </c>
      <c r="AG171" s="92">
        <v>0</v>
      </c>
      <c r="AH171" s="92">
        <v>0</v>
      </c>
      <c r="AI171" s="92">
        <v>0</v>
      </c>
      <c r="AJ171" s="92">
        <v>0</v>
      </c>
      <c r="AK171" s="92">
        <v>0</v>
      </c>
      <c r="AL171" s="121"/>
    </row>
    <row r="172" spans="1:38" s="49" customFormat="1" ht="37.5" customHeight="1" outlineLevel="1" x14ac:dyDescent="0.25">
      <c r="A172" s="90" t="s">
        <v>353</v>
      </c>
      <c r="B172" s="48">
        <v>1.5</v>
      </c>
      <c r="C172" s="119" t="s">
        <v>395</v>
      </c>
      <c r="D172" s="553">
        <v>0</v>
      </c>
      <c r="E172" s="555">
        <v>0</v>
      </c>
      <c r="F172" s="555">
        <v>0</v>
      </c>
      <c r="G172" s="555">
        <v>0</v>
      </c>
      <c r="H172" s="555">
        <v>0</v>
      </c>
      <c r="I172" s="553">
        <v>0.36289455999999998</v>
      </c>
      <c r="J172" s="555">
        <v>0</v>
      </c>
      <c r="K172" s="555">
        <v>0.36289455999999998</v>
      </c>
      <c r="L172" s="555">
        <v>0</v>
      </c>
      <c r="M172" s="555">
        <v>0</v>
      </c>
      <c r="N172" s="553">
        <v>0.36289455999999998</v>
      </c>
      <c r="O172" s="553">
        <v>0</v>
      </c>
      <c r="P172" s="553">
        <v>0.36289455999999998</v>
      </c>
      <c r="Q172" s="553">
        <v>0</v>
      </c>
      <c r="R172" s="553">
        <v>0</v>
      </c>
      <c r="S172" s="553">
        <v>0.81299999999999994</v>
      </c>
      <c r="T172" s="552">
        <v>0</v>
      </c>
      <c r="U172" s="552">
        <v>0</v>
      </c>
      <c r="V172" s="552">
        <v>0</v>
      </c>
      <c r="W172" s="552">
        <v>0.81299999999999994</v>
      </c>
      <c r="X172" s="92">
        <v>0</v>
      </c>
      <c r="Y172" s="92">
        <v>0</v>
      </c>
      <c r="Z172" s="92">
        <v>0</v>
      </c>
      <c r="AA172" s="91"/>
      <c r="AB172" s="92">
        <v>0</v>
      </c>
      <c r="AC172" s="92">
        <v>0</v>
      </c>
      <c r="AD172" s="92">
        <v>0</v>
      </c>
      <c r="AE172" s="92">
        <v>0</v>
      </c>
      <c r="AF172" s="92">
        <v>0</v>
      </c>
      <c r="AG172" s="92">
        <v>0</v>
      </c>
      <c r="AH172" s="92">
        <v>0</v>
      </c>
      <c r="AI172" s="92">
        <v>0</v>
      </c>
      <c r="AJ172" s="92">
        <v>0</v>
      </c>
      <c r="AK172" s="92">
        <v>0</v>
      </c>
      <c r="AL172" s="121"/>
    </row>
    <row r="173" spans="1:38" s="49" customFormat="1" ht="37.5" customHeight="1" outlineLevel="1" x14ac:dyDescent="0.25">
      <c r="A173" s="90" t="s">
        <v>353</v>
      </c>
      <c r="B173" s="48">
        <v>1.5</v>
      </c>
      <c r="C173" s="119" t="s">
        <v>644</v>
      </c>
      <c r="D173" s="553">
        <v>0</v>
      </c>
      <c r="E173" s="555">
        <v>0</v>
      </c>
      <c r="F173" s="555">
        <v>0</v>
      </c>
      <c r="G173" s="555">
        <v>0</v>
      </c>
      <c r="H173" s="555">
        <v>0</v>
      </c>
      <c r="I173" s="553">
        <v>0</v>
      </c>
      <c r="J173" s="555">
        <v>0</v>
      </c>
      <c r="K173" s="555">
        <v>0</v>
      </c>
      <c r="L173" s="555">
        <v>0</v>
      </c>
      <c r="M173" s="555">
        <v>0</v>
      </c>
      <c r="N173" s="553">
        <v>0</v>
      </c>
      <c r="O173" s="553">
        <v>0</v>
      </c>
      <c r="P173" s="553">
        <v>0</v>
      </c>
      <c r="Q173" s="553">
        <v>0</v>
      </c>
      <c r="R173" s="553">
        <v>0</v>
      </c>
      <c r="S173" s="553">
        <v>4.0000000000000008E-2</v>
      </c>
      <c r="T173" s="552">
        <v>0</v>
      </c>
      <c r="U173" s="552">
        <v>4.0000000000000001E-3</v>
      </c>
      <c r="V173" s="552">
        <v>0</v>
      </c>
      <c r="W173" s="552">
        <v>3.6000000000000004E-2</v>
      </c>
      <c r="X173" s="92">
        <v>0</v>
      </c>
      <c r="Y173" s="92">
        <v>0</v>
      </c>
      <c r="Z173" s="92">
        <v>0</v>
      </c>
      <c r="AA173" s="91"/>
      <c r="AB173" s="92">
        <v>0</v>
      </c>
      <c r="AC173" s="92">
        <v>0</v>
      </c>
      <c r="AD173" s="92">
        <v>0</v>
      </c>
      <c r="AE173" s="92">
        <v>0</v>
      </c>
      <c r="AF173" s="92">
        <v>2015</v>
      </c>
      <c r="AG173" s="92">
        <v>0</v>
      </c>
      <c r="AH173" s="92" t="s">
        <v>529</v>
      </c>
      <c r="AI173" s="92" t="s">
        <v>610</v>
      </c>
      <c r="AJ173" s="92">
        <v>0.01</v>
      </c>
      <c r="AK173" s="92">
        <v>0</v>
      </c>
      <c r="AL173" s="121"/>
    </row>
    <row r="174" spans="1:38" s="49" customFormat="1" ht="37.5" customHeight="1" outlineLevel="1" x14ac:dyDescent="0.25">
      <c r="A174" s="90" t="s">
        <v>353</v>
      </c>
      <c r="B174" s="48">
        <v>1.5</v>
      </c>
      <c r="C174" s="119" t="s">
        <v>645</v>
      </c>
      <c r="D174" s="553">
        <v>0.11488314999999999</v>
      </c>
      <c r="E174" s="555">
        <v>0.11488314999999999</v>
      </c>
      <c r="F174" s="555">
        <v>0</v>
      </c>
      <c r="G174" s="555">
        <v>0</v>
      </c>
      <c r="H174" s="555">
        <v>0</v>
      </c>
      <c r="I174" s="553">
        <v>0.11488315</v>
      </c>
      <c r="J174" s="555">
        <v>0.11488315</v>
      </c>
      <c r="K174" s="555">
        <v>0</v>
      </c>
      <c r="L174" s="555">
        <v>0</v>
      </c>
      <c r="M174" s="555">
        <v>0</v>
      </c>
      <c r="N174" s="553">
        <v>0</v>
      </c>
      <c r="O174" s="553">
        <v>0</v>
      </c>
      <c r="P174" s="553">
        <v>0</v>
      </c>
      <c r="Q174" s="553">
        <v>0</v>
      </c>
      <c r="R174" s="553">
        <v>0</v>
      </c>
      <c r="S174" s="553">
        <v>0</v>
      </c>
      <c r="T174" s="552">
        <v>0</v>
      </c>
      <c r="U174" s="552">
        <v>0</v>
      </c>
      <c r="V174" s="552">
        <v>0</v>
      </c>
      <c r="W174" s="552">
        <v>0</v>
      </c>
      <c r="X174" s="92">
        <v>0</v>
      </c>
      <c r="Y174" s="92">
        <v>0</v>
      </c>
      <c r="Z174" s="92">
        <v>0</v>
      </c>
      <c r="AA174" s="91"/>
      <c r="AB174" s="92">
        <v>0</v>
      </c>
      <c r="AC174" s="92">
        <v>0</v>
      </c>
      <c r="AD174" s="92">
        <v>0</v>
      </c>
      <c r="AE174" s="92">
        <v>0</v>
      </c>
      <c r="AF174" s="92">
        <v>0</v>
      </c>
      <c r="AG174" s="92">
        <v>0</v>
      </c>
      <c r="AH174" s="92">
        <v>0</v>
      </c>
      <c r="AI174" s="92">
        <v>0</v>
      </c>
      <c r="AJ174" s="92">
        <v>0</v>
      </c>
      <c r="AK174" s="92">
        <v>0</v>
      </c>
      <c r="AL174" s="121"/>
    </row>
    <row r="175" spans="1:38" s="49" customFormat="1" ht="37.5" customHeight="1" outlineLevel="1" x14ac:dyDescent="0.25">
      <c r="A175" s="90" t="s">
        <v>353</v>
      </c>
      <c r="B175" s="48">
        <v>1.5</v>
      </c>
      <c r="C175" s="119" t="s">
        <v>993</v>
      </c>
      <c r="D175" s="553">
        <v>0</v>
      </c>
      <c r="E175" s="555">
        <v>0</v>
      </c>
      <c r="F175" s="555">
        <v>0</v>
      </c>
      <c r="G175" s="555">
        <v>0</v>
      </c>
      <c r="H175" s="555">
        <v>0</v>
      </c>
      <c r="I175" s="553">
        <v>0</v>
      </c>
      <c r="J175" s="555">
        <v>0</v>
      </c>
      <c r="K175" s="555">
        <v>0</v>
      </c>
      <c r="L175" s="555">
        <v>0</v>
      </c>
      <c r="M175" s="555">
        <v>0</v>
      </c>
      <c r="N175" s="553">
        <v>0</v>
      </c>
      <c r="O175" s="553">
        <v>0</v>
      </c>
      <c r="P175" s="553">
        <v>0</v>
      </c>
      <c r="Q175" s="553">
        <v>0</v>
      </c>
      <c r="R175" s="553">
        <v>0</v>
      </c>
      <c r="S175" s="553">
        <v>0.30519000000000002</v>
      </c>
      <c r="T175" s="552">
        <v>0.30499999999999999</v>
      </c>
      <c r="U175" s="552">
        <v>0</v>
      </c>
      <c r="V175" s="552">
        <v>0</v>
      </c>
      <c r="W175" s="552">
        <v>1.9000000000002348E-4</v>
      </c>
      <c r="X175" s="92">
        <v>0</v>
      </c>
      <c r="Y175" s="92">
        <v>0</v>
      </c>
      <c r="Z175" s="92">
        <v>0</v>
      </c>
      <c r="AA175" s="91"/>
      <c r="AB175" s="92">
        <v>0</v>
      </c>
      <c r="AC175" s="92">
        <v>0</v>
      </c>
      <c r="AD175" s="92">
        <v>0</v>
      </c>
      <c r="AE175" s="92">
        <v>0</v>
      </c>
      <c r="AF175" s="92">
        <v>0</v>
      </c>
      <c r="AG175" s="92">
        <v>0</v>
      </c>
      <c r="AH175" s="92">
        <v>0</v>
      </c>
      <c r="AI175" s="92">
        <v>0</v>
      </c>
      <c r="AJ175" s="92">
        <v>0</v>
      </c>
      <c r="AK175" s="92">
        <v>0</v>
      </c>
      <c r="AL175" s="121"/>
    </row>
    <row r="176" spans="1:38" s="49" customFormat="1" ht="37.5" customHeight="1" outlineLevel="1" x14ac:dyDescent="0.25">
      <c r="A176" s="90" t="s">
        <v>353</v>
      </c>
      <c r="B176" s="48">
        <v>1.5</v>
      </c>
      <c r="C176" s="119" t="s">
        <v>994</v>
      </c>
      <c r="D176" s="553">
        <v>0</v>
      </c>
      <c r="E176" s="555">
        <v>0</v>
      </c>
      <c r="F176" s="555">
        <v>0</v>
      </c>
      <c r="G176" s="555">
        <v>0</v>
      </c>
      <c r="H176" s="555">
        <v>0</v>
      </c>
      <c r="I176" s="553">
        <v>0</v>
      </c>
      <c r="J176" s="555">
        <v>0</v>
      </c>
      <c r="K176" s="555">
        <v>0</v>
      </c>
      <c r="L176" s="555">
        <v>0</v>
      </c>
      <c r="M176" s="555">
        <v>0</v>
      </c>
      <c r="N176" s="553">
        <v>0</v>
      </c>
      <c r="O176" s="553">
        <v>0</v>
      </c>
      <c r="P176" s="553">
        <v>0</v>
      </c>
      <c r="Q176" s="553">
        <v>0</v>
      </c>
      <c r="R176" s="553">
        <v>0</v>
      </c>
      <c r="S176" s="553">
        <v>0.29499999999999998</v>
      </c>
      <c r="T176" s="552">
        <v>0</v>
      </c>
      <c r="U176" s="552">
        <v>4.2999999999999997E-2</v>
      </c>
      <c r="V176" s="552">
        <v>0</v>
      </c>
      <c r="W176" s="552">
        <v>0.252</v>
      </c>
      <c r="X176" s="92">
        <v>0</v>
      </c>
      <c r="Y176" s="92">
        <v>0</v>
      </c>
      <c r="Z176" s="92">
        <v>0</v>
      </c>
      <c r="AA176" s="91"/>
      <c r="AB176" s="92">
        <v>0</v>
      </c>
      <c r="AC176" s="92">
        <v>0</v>
      </c>
      <c r="AD176" s="92">
        <v>0</v>
      </c>
      <c r="AE176" s="92">
        <v>0</v>
      </c>
      <c r="AF176" s="92">
        <v>0</v>
      </c>
      <c r="AG176" s="92">
        <v>0</v>
      </c>
      <c r="AH176" s="92">
        <v>0</v>
      </c>
      <c r="AI176" s="92">
        <v>0</v>
      </c>
      <c r="AJ176" s="92">
        <v>0</v>
      </c>
      <c r="AK176" s="92">
        <v>0</v>
      </c>
      <c r="AL176" s="121"/>
    </row>
    <row r="177" spans="1:38" s="49" customFormat="1" ht="37.5" customHeight="1" outlineLevel="1" x14ac:dyDescent="0.25">
      <c r="A177" s="90" t="s">
        <v>353</v>
      </c>
      <c r="B177" s="48">
        <v>1.5</v>
      </c>
      <c r="C177" s="119" t="s">
        <v>650</v>
      </c>
      <c r="D177" s="553">
        <v>0</v>
      </c>
      <c r="E177" s="555">
        <v>0</v>
      </c>
      <c r="F177" s="555">
        <v>0</v>
      </c>
      <c r="G177" s="555">
        <v>0</v>
      </c>
      <c r="H177" s="555">
        <v>0</v>
      </c>
      <c r="I177" s="553">
        <v>0</v>
      </c>
      <c r="J177" s="555">
        <v>0</v>
      </c>
      <c r="K177" s="555">
        <v>0</v>
      </c>
      <c r="L177" s="555">
        <v>0</v>
      </c>
      <c r="M177" s="555">
        <v>0</v>
      </c>
      <c r="N177" s="553">
        <v>0</v>
      </c>
      <c r="O177" s="553">
        <v>0</v>
      </c>
      <c r="P177" s="553">
        <v>0</v>
      </c>
      <c r="Q177" s="553">
        <v>0</v>
      </c>
      <c r="R177" s="553">
        <v>0</v>
      </c>
      <c r="S177" s="553">
        <v>0.79300000000000004</v>
      </c>
      <c r="T177" s="552">
        <v>0</v>
      </c>
      <c r="U177" s="552">
        <v>4.8000000000000001E-2</v>
      </c>
      <c r="V177" s="552">
        <v>0</v>
      </c>
      <c r="W177" s="552">
        <v>0.745</v>
      </c>
      <c r="X177" s="92">
        <v>0</v>
      </c>
      <c r="Y177" s="92">
        <v>0</v>
      </c>
      <c r="Z177" s="92">
        <v>0</v>
      </c>
      <c r="AA177" s="91"/>
      <c r="AB177" s="92">
        <v>0</v>
      </c>
      <c r="AC177" s="92">
        <v>0</v>
      </c>
      <c r="AD177" s="92">
        <v>0</v>
      </c>
      <c r="AE177" s="92">
        <v>0</v>
      </c>
      <c r="AF177" s="92">
        <v>0</v>
      </c>
      <c r="AG177" s="92">
        <v>0</v>
      </c>
      <c r="AH177" s="92">
        <v>0</v>
      </c>
      <c r="AI177" s="92">
        <v>0</v>
      </c>
      <c r="AJ177" s="92">
        <v>0</v>
      </c>
      <c r="AK177" s="92">
        <v>0</v>
      </c>
      <c r="AL177" s="121"/>
    </row>
    <row r="178" spans="1:38" s="49" customFormat="1" ht="37.5" customHeight="1" outlineLevel="1" x14ac:dyDescent="0.25">
      <c r="A178" s="90" t="s">
        <v>355</v>
      </c>
      <c r="B178" s="48">
        <v>1.5</v>
      </c>
      <c r="C178" s="119" t="s">
        <v>995</v>
      </c>
      <c r="D178" s="553">
        <v>0</v>
      </c>
      <c r="E178" s="555">
        <v>0</v>
      </c>
      <c r="F178" s="555">
        <v>0</v>
      </c>
      <c r="G178" s="555">
        <v>0</v>
      </c>
      <c r="H178" s="555">
        <v>0</v>
      </c>
      <c r="I178" s="553">
        <v>0</v>
      </c>
      <c r="J178" s="555">
        <v>0</v>
      </c>
      <c r="K178" s="555">
        <v>0</v>
      </c>
      <c r="L178" s="555">
        <v>0</v>
      </c>
      <c r="M178" s="555">
        <v>0</v>
      </c>
      <c r="N178" s="553">
        <v>0</v>
      </c>
      <c r="O178" s="553">
        <v>0</v>
      </c>
      <c r="P178" s="553">
        <v>0</v>
      </c>
      <c r="Q178" s="553">
        <v>0</v>
      </c>
      <c r="R178" s="553">
        <v>0</v>
      </c>
      <c r="S178" s="553">
        <v>6.00259E-2</v>
      </c>
      <c r="T178" s="552">
        <v>6.00259E-2</v>
      </c>
      <c r="U178" s="552">
        <v>0</v>
      </c>
      <c r="V178" s="552">
        <v>0</v>
      </c>
      <c r="W178" s="552">
        <v>0</v>
      </c>
      <c r="X178" s="92">
        <v>0</v>
      </c>
      <c r="Y178" s="92">
        <v>0</v>
      </c>
      <c r="Z178" s="92">
        <v>0</v>
      </c>
      <c r="AA178" s="91"/>
      <c r="AB178" s="92">
        <v>0</v>
      </c>
      <c r="AC178" s="92">
        <v>0</v>
      </c>
      <c r="AD178" s="92">
        <v>0</v>
      </c>
      <c r="AE178" s="92">
        <v>0</v>
      </c>
      <c r="AF178" s="92">
        <v>0</v>
      </c>
      <c r="AG178" s="92">
        <v>0</v>
      </c>
      <c r="AH178" s="92">
        <v>0</v>
      </c>
      <c r="AI178" s="92">
        <v>0</v>
      </c>
      <c r="AJ178" s="92">
        <v>0</v>
      </c>
      <c r="AK178" s="92">
        <v>0</v>
      </c>
      <c r="AL178" s="121"/>
    </row>
    <row r="179" spans="1:38" s="49" customFormat="1" ht="37.5" customHeight="1" outlineLevel="1" x14ac:dyDescent="0.25">
      <c r="A179" s="90" t="s">
        <v>353</v>
      </c>
      <c r="B179" s="48">
        <v>1.5</v>
      </c>
      <c r="C179" s="119" t="s">
        <v>996</v>
      </c>
      <c r="D179" s="553">
        <v>0</v>
      </c>
      <c r="E179" s="555">
        <v>0</v>
      </c>
      <c r="F179" s="555">
        <v>0</v>
      </c>
      <c r="G179" s="555">
        <v>0</v>
      </c>
      <c r="H179" s="555">
        <v>0</v>
      </c>
      <c r="I179" s="553">
        <v>0</v>
      </c>
      <c r="J179" s="555">
        <v>0</v>
      </c>
      <c r="K179" s="555">
        <v>0</v>
      </c>
      <c r="L179" s="555">
        <v>0</v>
      </c>
      <c r="M179" s="555">
        <v>0</v>
      </c>
      <c r="N179" s="553">
        <v>0</v>
      </c>
      <c r="O179" s="553">
        <v>0</v>
      </c>
      <c r="P179" s="553">
        <v>0</v>
      </c>
      <c r="Q179" s="553">
        <v>0</v>
      </c>
      <c r="R179" s="553">
        <v>0</v>
      </c>
      <c r="S179" s="553">
        <v>0.3</v>
      </c>
      <c r="T179" s="552">
        <v>0.3</v>
      </c>
      <c r="U179" s="552">
        <v>0</v>
      </c>
      <c r="V179" s="552">
        <v>0</v>
      </c>
      <c r="W179" s="552">
        <v>0</v>
      </c>
      <c r="X179" s="92">
        <v>0</v>
      </c>
      <c r="Y179" s="92">
        <v>0</v>
      </c>
      <c r="Z179" s="92">
        <v>0</v>
      </c>
      <c r="AA179" s="91"/>
      <c r="AB179" s="92">
        <v>0</v>
      </c>
      <c r="AC179" s="92">
        <v>0</v>
      </c>
      <c r="AD179" s="92">
        <v>0</v>
      </c>
      <c r="AE179" s="92">
        <v>0</v>
      </c>
      <c r="AF179" s="92">
        <v>0</v>
      </c>
      <c r="AG179" s="92">
        <v>0</v>
      </c>
      <c r="AH179" s="92">
        <v>0</v>
      </c>
      <c r="AI179" s="92">
        <v>0</v>
      </c>
      <c r="AJ179" s="92">
        <v>0</v>
      </c>
      <c r="AK179" s="92">
        <v>0</v>
      </c>
      <c r="AL179" s="121"/>
    </row>
    <row r="180" spans="1:38" s="49" customFormat="1" ht="37.5" customHeight="1" outlineLevel="1" x14ac:dyDescent="0.25">
      <c r="A180" s="90" t="s">
        <v>356</v>
      </c>
      <c r="B180" s="48">
        <v>1.5</v>
      </c>
      <c r="C180" s="119" t="s">
        <v>651</v>
      </c>
      <c r="D180" s="553">
        <v>0.35582593351199499</v>
      </c>
      <c r="E180" s="555">
        <v>4.3406219375630765E-2</v>
      </c>
      <c r="F180" s="555">
        <v>9.8917530004473092E-2</v>
      </c>
      <c r="G180" s="555">
        <v>0.15560190568879612</v>
      </c>
      <c r="H180" s="555">
        <v>5.7900278443094949E-2</v>
      </c>
      <c r="I180" s="553">
        <v>0</v>
      </c>
      <c r="J180" s="555">
        <v>0</v>
      </c>
      <c r="K180" s="555">
        <v>0</v>
      </c>
      <c r="L180" s="555">
        <v>0</v>
      </c>
      <c r="M180" s="555">
        <v>0</v>
      </c>
      <c r="N180" s="553">
        <v>-0.35582593351199499</v>
      </c>
      <c r="O180" s="553">
        <v>-4.3406219375630765E-2</v>
      </c>
      <c r="P180" s="553">
        <v>-9.8917530004473092E-2</v>
      </c>
      <c r="Q180" s="553">
        <v>-0.15560190568879612</v>
      </c>
      <c r="R180" s="553">
        <v>-5.7900278443094949E-2</v>
      </c>
      <c r="S180" s="553">
        <v>0.16400000000000001</v>
      </c>
      <c r="T180" s="552">
        <v>0</v>
      </c>
      <c r="U180" s="552">
        <v>1.7999999999999999E-2</v>
      </c>
      <c r="V180" s="552">
        <v>0.104</v>
      </c>
      <c r="W180" s="552">
        <v>4.2000000000000003E-2</v>
      </c>
      <c r="X180" s="92">
        <v>0</v>
      </c>
      <c r="Y180" s="92">
        <v>0</v>
      </c>
      <c r="Z180" s="92">
        <v>0</v>
      </c>
      <c r="AA180" s="91"/>
      <c r="AB180" s="92">
        <v>0</v>
      </c>
      <c r="AC180" s="92">
        <v>0</v>
      </c>
      <c r="AD180" s="92">
        <v>0</v>
      </c>
      <c r="AE180" s="92">
        <v>0</v>
      </c>
      <c r="AF180" s="92">
        <v>0</v>
      </c>
      <c r="AG180" s="92">
        <v>0</v>
      </c>
      <c r="AH180" s="92">
        <v>0</v>
      </c>
      <c r="AI180" s="92">
        <v>0</v>
      </c>
      <c r="AJ180" s="92">
        <v>0</v>
      </c>
      <c r="AK180" s="92">
        <v>0</v>
      </c>
      <c r="AL180" s="121"/>
    </row>
    <row r="181" spans="1:38" s="49" customFormat="1" ht="37.5" customHeight="1" outlineLevel="1" x14ac:dyDescent="0.25">
      <c r="A181" s="90" t="s">
        <v>356</v>
      </c>
      <c r="B181" s="48">
        <v>1.5</v>
      </c>
      <c r="C181" s="119" t="s">
        <v>652</v>
      </c>
      <c r="D181" s="553">
        <v>0.77729816142508457</v>
      </c>
      <c r="E181" s="555">
        <v>0.10285598726461496</v>
      </c>
      <c r="F181" s="555">
        <v>0.23437436541498355</v>
      </c>
      <c r="G181" s="555">
        <v>0.36868884533104773</v>
      </c>
      <c r="H181" s="555">
        <v>7.1378963414438321E-2</v>
      </c>
      <c r="I181" s="553">
        <v>0</v>
      </c>
      <c r="J181" s="555">
        <v>0</v>
      </c>
      <c r="K181" s="555">
        <v>0</v>
      </c>
      <c r="L181" s="555">
        <v>0</v>
      </c>
      <c r="M181" s="555">
        <v>0</v>
      </c>
      <c r="N181" s="553">
        <v>-0.77729816142508457</v>
      </c>
      <c r="O181" s="553">
        <v>-0.10285598726461496</v>
      </c>
      <c r="P181" s="553">
        <v>-0.23437436541498355</v>
      </c>
      <c r="Q181" s="553">
        <v>-0.36868884533104773</v>
      </c>
      <c r="R181" s="553">
        <v>-7.1378963414438321E-2</v>
      </c>
      <c r="S181" s="553">
        <v>0.65300000000000002</v>
      </c>
      <c r="T181" s="552">
        <v>0</v>
      </c>
      <c r="U181" s="552">
        <v>6.7000000000000004E-2</v>
      </c>
      <c r="V181" s="552">
        <v>0.30800000000000005</v>
      </c>
      <c r="W181" s="552">
        <v>0.27800000000000002</v>
      </c>
      <c r="X181" s="92">
        <v>0</v>
      </c>
      <c r="Y181" s="92">
        <v>0</v>
      </c>
      <c r="Z181" s="92">
        <v>6.3E-2</v>
      </c>
      <c r="AA181" s="91"/>
      <c r="AB181" s="92">
        <v>0</v>
      </c>
      <c r="AC181" s="92">
        <v>0</v>
      </c>
      <c r="AD181" s="92">
        <v>0</v>
      </c>
      <c r="AE181" s="92">
        <v>6.3E-2</v>
      </c>
      <c r="AF181" s="92">
        <v>0</v>
      </c>
      <c r="AG181" s="92">
        <v>0</v>
      </c>
      <c r="AH181" s="92">
        <v>0</v>
      </c>
      <c r="AI181" s="92">
        <v>0</v>
      </c>
      <c r="AJ181" s="92">
        <v>0</v>
      </c>
      <c r="AK181" s="92">
        <v>0</v>
      </c>
      <c r="AL181" s="121"/>
    </row>
    <row r="182" spans="1:38" s="49" customFormat="1" ht="37.5" customHeight="1" outlineLevel="1" x14ac:dyDescent="0.25">
      <c r="A182" s="90" t="s">
        <v>356</v>
      </c>
      <c r="B182" s="48">
        <v>1.5</v>
      </c>
      <c r="C182" s="119" t="s">
        <v>653</v>
      </c>
      <c r="D182" s="553">
        <v>1.0054118944331731</v>
      </c>
      <c r="E182" s="555">
        <v>0.12264893965705592</v>
      </c>
      <c r="F182" s="555">
        <v>0.27947397979193217</v>
      </c>
      <c r="G182" s="555">
        <v>0.4396506810039435</v>
      </c>
      <c r="H182" s="555">
        <v>0.16363829398024157</v>
      </c>
      <c r="I182" s="553">
        <v>0</v>
      </c>
      <c r="J182" s="555">
        <v>0</v>
      </c>
      <c r="K182" s="555">
        <v>0</v>
      </c>
      <c r="L182" s="555">
        <v>0</v>
      </c>
      <c r="M182" s="555">
        <v>0</v>
      </c>
      <c r="N182" s="553">
        <v>-1.0054118944331731</v>
      </c>
      <c r="O182" s="553">
        <v>-0.12264893965705592</v>
      </c>
      <c r="P182" s="553">
        <v>-0.27947397979193217</v>
      </c>
      <c r="Q182" s="553">
        <v>-0.4396506810039435</v>
      </c>
      <c r="R182" s="553">
        <v>-0.16363829398024157</v>
      </c>
      <c r="S182" s="553">
        <v>0.17</v>
      </c>
      <c r="T182" s="552">
        <v>0</v>
      </c>
      <c r="U182" s="552">
        <v>4.0000000000000001E-3</v>
      </c>
      <c r="V182" s="552">
        <v>8.5000000000000006E-2</v>
      </c>
      <c r="W182" s="552">
        <v>8.1000000000000003E-2</v>
      </c>
      <c r="X182" s="92">
        <v>0</v>
      </c>
      <c r="Y182" s="92">
        <v>0</v>
      </c>
      <c r="Z182" s="92">
        <v>0.1</v>
      </c>
      <c r="AA182" s="91"/>
      <c r="AB182" s="92">
        <v>0</v>
      </c>
      <c r="AC182" s="92">
        <v>0</v>
      </c>
      <c r="AD182" s="92">
        <v>0</v>
      </c>
      <c r="AE182" s="92">
        <v>0.1</v>
      </c>
      <c r="AF182" s="92">
        <v>0</v>
      </c>
      <c r="AG182" s="92">
        <v>0</v>
      </c>
      <c r="AH182" s="92">
        <v>0</v>
      </c>
      <c r="AI182" s="92">
        <v>0</v>
      </c>
      <c r="AJ182" s="92">
        <v>0</v>
      </c>
      <c r="AK182" s="92">
        <v>0</v>
      </c>
      <c r="AL182" s="121"/>
    </row>
    <row r="183" spans="1:38" s="49" customFormat="1" ht="37.5" customHeight="1" outlineLevel="1" x14ac:dyDescent="0.25">
      <c r="A183" s="90" t="s">
        <v>356</v>
      </c>
      <c r="B183" s="48">
        <v>1.5</v>
      </c>
      <c r="C183" s="119" t="s">
        <v>868</v>
      </c>
      <c r="D183" s="553">
        <v>0</v>
      </c>
      <c r="E183" s="555">
        <v>0</v>
      </c>
      <c r="F183" s="555">
        <v>0</v>
      </c>
      <c r="G183" s="555">
        <v>0</v>
      </c>
      <c r="H183" s="555">
        <v>0</v>
      </c>
      <c r="I183" s="553">
        <v>0</v>
      </c>
      <c r="J183" s="555">
        <v>0</v>
      </c>
      <c r="K183" s="555">
        <v>0</v>
      </c>
      <c r="L183" s="555">
        <v>0</v>
      </c>
      <c r="M183" s="555">
        <v>0</v>
      </c>
      <c r="N183" s="553">
        <v>0</v>
      </c>
      <c r="O183" s="553">
        <v>0</v>
      </c>
      <c r="P183" s="553">
        <v>0</v>
      </c>
      <c r="Q183" s="553">
        <v>0</v>
      </c>
      <c r="R183" s="553">
        <v>0</v>
      </c>
      <c r="S183" s="553">
        <v>0.34399999999999997</v>
      </c>
      <c r="T183" s="552">
        <v>0</v>
      </c>
      <c r="U183" s="552">
        <v>0.03</v>
      </c>
      <c r="V183" s="552">
        <v>0.30099999999999999</v>
      </c>
      <c r="W183" s="552">
        <v>1.2999999999999999E-2</v>
      </c>
      <c r="X183" s="92">
        <v>2015</v>
      </c>
      <c r="Y183" s="92">
        <v>0</v>
      </c>
      <c r="Z183" s="92">
        <v>0.25</v>
      </c>
      <c r="AA183" s="91"/>
      <c r="AB183" s="92">
        <v>2015</v>
      </c>
      <c r="AC183" s="92">
        <v>0</v>
      </c>
      <c r="AD183" s="92">
        <v>0</v>
      </c>
      <c r="AE183" s="92">
        <v>0.25</v>
      </c>
      <c r="AF183" s="92">
        <v>0</v>
      </c>
      <c r="AG183" s="92">
        <v>0</v>
      </c>
      <c r="AH183" s="92">
        <v>0</v>
      </c>
      <c r="AI183" s="92">
        <v>0</v>
      </c>
      <c r="AJ183" s="92">
        <v>0</v>
      </c>
      <c r="AK183" s="92">
        <v>0</v>
      </c>
      <c r="AL183" s="121"/>
    </row>
    <row r="184" spans="1:38" s="49" customFormat="1" ht="37.5" customHeight="1" outlineLevel="1" x14ac:dyDescent="0.25">
      <c r="A184" s="90" t="s">
        <v>356</v>
      </c>
      <c r="B184" s="48">
        <v>1.5</v>
      </c>
      <c r="C184" s="119" t="s">
        <v>1004</v>
      </c>
      <c r="D184" s="553">
        <v>0</v>
      </c>
      <c r="E184" s="555">
        <v>0</v>
      </c>
      <c r="F184" s="555">
        <v>0</v>
      </c>
      <c r="G184" s="555">
        <v>0</v>
      </c>
      <c r="H184" s="555">
        <v>0</v>
      </c>
      <c r="I184" s="553">
        <v>0</v>
      </c>
      <c r="J184" s="555">
        <v>0</v>
      </c>
      <c r="K184" s="555">
        <v>0</v>
      </c>
      <c r="L184" s="555">
        <v>0</v>
      </c>
      <c r="M184" s="555">
        <v>0</v>
      </c>
      <c r="N184" s="553">
        <v>0</v>
      </c>
      <c r="O184" s="553">
        <v>0</v>
      </c>
      <c r="P184" s="553">
        <v>0</v>
      </c>
      <c r="Q184" s="553">
        <v>0</v>
      </c>
      <c r="R184" s="553">
        <v>0</v>
      </c>
      <c r="S184" s="553">
        <v>0.45400000000000001</v>
      </c>
      <c r="T184" s="552">
        <v>0</v>
      </c>
      <c r="U184" s="552">
        <v>0.14600000000000002</v>
      </c>
      <c r="V184" s="552">
        <v>0.14000000000000001</v>
      </c>
      <c r="W184" s="552">
        <v>0.16799999999999998</v>
      </c>
      <c r="X184" s="92">
        <v>0</v>
      </c>
      <c r="Y184" s="92">
        <v>0</v>
      </c>
      <c r="Z184" s="92">
        <v>0</v>
      </c>
      <c r="AA184" s="91"/>
      <c r="AB184" s="92">
        <v>0</v>
      </c>
      <c r="AC184" s="92">
        <v>0</v>
      </c>
      <c r="AD184" s="92">
        <v>0</v>
      </c>
      <c r="AE184" s="92">
        <v>0</v>
      </c>
      <c r="AF184" s="92">
        <v>0</v>
      </c>
      <c r="AG184" s="92">
        <v>0</v>
      </c>
      <c r="AH184" s="92">
        <v>0</v>
      </c>
      <c r="AI184" s="92">
        <v>0</v>
      </c>
      <c r="AJ184" s="92">
        <v>0</v>
      </c>
      <c r="AK184" s="92">
        <v>0</v>
      </c>
      <c r="AL184" s="121"/>
    </row>
    <row r="185" spans="1:38" s="49" customFormat="1" ht="37.5" customHeight="1" outlineLevel="1" x14ac:dyDescent="0.25">
      <c r="A185" s="90" t="s">
        <v>356</v>
      </c>
      <c r="B185" s="48">
        <v>1.5</v>
      </c>
      <c r="C185" s="119" t="s">
        <v>1005</v>
      </c>
      <c r="D185" s="553">
        <v>0</v>
      </c>
      <c r="E185" s="555">
        <v>0</v>
      </c>
      <c r="F185" s="555">
        <v>0</v>
      </c>
      <c r="G185" s="555">
        <v>0</v>
      </c>
      <c r="H185" s="555">
        <v>0</v>
      </c>
      <c r="I185" s="553">
        <v>0</v>
      </c>
      <c r="J185" s="555">
        <v>0</v>
      </c>
      <c r="K185" s="555">
        <v>0</v>
      </c>
      <c r="L185" s="555">
        <v>0</v>
      </c>
      <c r="M185" s="555">
        <v>0</v>
      </c>
      <c r="N185" s="553">
        <v>0</v>
      </c>
      <c r="O185" s="553">
        <v>0</v>
      </c>
      <c r="P185" s="553">
        <v>0</v>
      </c>
      <c r="Q185" s="553">
        <v>0</v>
      </c>
      <c r="R185" s="553">
        <v>0</v>
      </c>
      <c r="S185" s="553">
        <v>0.158</v>
      </c>
      <c r="T185" s="552">
        <v>0</v>
      </c>
      <c r="U185" s="552">
        <v>3.6999999999999998E-2</v>
      </c>
      <c r="V185" s="552">
        <v>8.2000000000000003E-2</v>
      </c>
      <c r="W185" s="552">
        <v>3.9E-2</v>
      </c>
      <c r="X185" s="92">
        <v>0</v>
      </c>
      <c r="Y185" s="92">
        <v>0</v>
      </c>
      <c r="Z185" s="92">
        <v>0</v>
      </c>
      <c r="AA185" s="91"/>
      <c r="AB185" s="92">
        <v>0</v>
      </c>
      <c r="AC185" s="92">
        <v>0</v>
      </c>
      <c r="AD185" s="92">
        <v>0</v>
      </c>
      <c r="AE185" s="92">
        <v>0</v>
      </c>
      <c r="AF185" s="92">
        <v>0</v>
      </c>
      <c r="AG185" s="92">
        <v>0</v>
      </c>
      <c r="AH185" s="92">
        <v>0</v>
      </c>
      <c r="AI185" s="92">
        <v>0</v>
      </c>
      <c r="AJ185" s="92">
        <v>0</v>
      </c>
      <c r="AK185" s="92">
        <v>0</v>
      </c>
      <c r="AL185" s="121"/>
    </row>
    <row r="186" spans="1:38" s="49" customFormat="1" ht="37.5" customHeight="1" outlineLevel="1" x14ac:dyDescent="0.25">
      <c r="A186" s="90" t="s">
        <v>356</v>
      </c>
      <c r="B186" s="48">
        <v>1.5</v>
      </c>
      <c r="C186" s="119" t="s">
        <v>1006</v>
      </c>
      <c r="D186" s="553">
        <v>0</v>
      </c>
      <c r="E186" s="555">
        <v>0</v>
      </c>
      <c r="F186" s="555">
        <v>0</v>
      </c>
      <c r="G186" s="555">
        <v>0</v>
      </c>
      <c r="H186" s="555">
        <v>0</v>
      </c>
      <c r="I186" s="553">
        <v>0</v>
      </c>
      <c r="J186" s="555">
        <v>0</v>
      </c>
      <c r="K186" s="555">
        <v>0</v>
      </c>
      <c r="L186" s="555">
        <v>0</v>
      </c>
      <c r="M186" s="555">
        <v>0</v>
      </c>
      <c r="N186" s="553">
        <v>0</v>
      </c>
      <c r="O186" s="553">
        <v>0</v>
      </c>
      <c r="P186" s="553">
        <v>0</v>
      </c>
      <c r="Q186" s="553">
        <v>0</v>
      </c>
      <c r="R186" s="553">
        <v>0</v>
      </c>
      <c r="S186" s="553">
        <v>0.16000000000000003</v>
      </c>
      <c r="T186" s="552">
        <v>0</v>
      </c>
      <c r="U186" s="552">
        <v>6.0000000000000001E-3</v>
      </c>
      <c r="V186" s="552">
        <v>0.14000000000000001</v>
      </c>
      <c r="W186" s="552">
        <v>1.4E-2</v>
      </c>
      <c r="X186" s="92">
        <v>0</v>
      </c>
      <c r="Y186" s="92">
        <v>0</v>
      </c>
      <c r="Z186" s="92">
        <v>0</v>
      </c>
      <c r="AA186" s="91"/>
      <c r="AB186" s="92">
        <v>0</v>
      </c>
      <c r="AC186" s="92">
        <v>0</v>
      </c>
      <c r="AD186" s="92">
        <v>0</v>
      </c>
      <c r="AE186" s="92">
        <v>0</v>
      </c>
      <c r="AF186" s="92">
        <v>0</v>
      </c>
      <c r="AG186" s="92">
        <v>0</v>
      </c>
      <c r="AH186" s="92">
        <v>0</v>
      </c>
      <c r="AI186" s="92">
        <v>0</v>
      </c>
      <c r="AJ186" s="92">
        <v>0</v>
      </c>
      <c r="AK186" s="92">
        <v>0</v>
      </c>
      <c r="AL186" s="121"/>
    </row>
    <row r="187" spans="1:38" s="49" customFormat="1" ht="37.5" customHeight="1" outlineLevel="1" x14ac:dyDescent="0.25">
      <c r="A187" s="90" t="s">
        <v>356</v>
      </c>
      <c r="B187" s="48">
        <v>1.5</v>
      </c>
      <c r="C187" s="119" t="s">
        <v>1007</v>
      </c>
      <c r="D187" s="553">
        <v>0</v>
      </c>
      <c r="E187" s="555">
        <v>0</v>
      </c>
      <c r="F187" s="555">
        <v>0</v>
      </c>
      <c r="G187" s="555">
        <v>0</v>
      </c>
      <c r="H187" s="555">
        <v>0</v>
      </c>
      <c r="I187" s="553">
        <v>0</v>
      </c>
      <c r="J187" s="555">
        <v>0</v>
      </c>
      <c r="K187" s="555">
        <v>0</v>
      </c>
      <c r="L187" s="555">
        <v>0</v>
      </c>
      <c r="M187" s="555">
        <v>0</v>
      </c>
      <c r="N187" s="553">
        <v>0</v>
      </c>
      <c r="O187" s="553">
        <v>0</v>
      </c>
      <c r="P187" s="553">
        <v>0</v>
      </c>
      <c r="Q187" s="553">
        <v>0</v>
      </c>
      <c r="R187" s="553">
        <v>0</v>
      </c>
      <c r="S187" s="553">
        <v>0.19900000000000001</v>
      </c>
      <c r="T187" s="552">
        <v>0</v>
      </c>
      <c r="U187" s="552">
        <v>6.0000000000000001E-3</v>
      </c>
      <c r="V187" s="552">
        <v>0.14000000000000001</v>
      </c>
      <c r="W187" s="552">
        <v>5.2999999999999999E-2</v>
      </c>
      <c r="X187" s="92">
        <v>0</v>
      </c>
      <c r="Y187" s="92">
        <v>0</v>
      </c>
      <c r="Z187" s="92">
        <v>0</v>
      </c>
      <c r="AA187" s="91"/>
      <c r="AB187" s="92">
        <v>0</v>
      </c>
      <c r="AC187" s="92">
        <v>0</v>
      </c>
      <c r="AD187" s="92">
        <v>0</v>
      </c>
      <c r="AE187" s="92">
        <v>0</v>
      </c>
      <c r="AF187" s="92">
        <v>0</v>
      </c>
      <c r="AG187" s="92">
        <v>0</v>
      </c>
      <c r="AH187" s="92">
        <v>0</v>
      </c>
      <c r="AI187" s="92">
        <v>0</v>
      </c>
      <c r="AJ187" s="92">
        <v>0</v>
      </c>
      <c r="AK187" s="92">
        <v>0</v>
      </c>
      <c r="AL187" s="121"/>
    </row>
    <row r="188" spans="1:38" s="49" customFormat="1" ht="37.5" customHeight="1" outlineLevel="1" x14ac:dyDescent="0.25">
      <c r="A188" s="90" t="s">
        <v>356</v>
      </c>
      <c r="B188" s="48">
        <v>1.5</v>
      </c>
      <c r="C188" s="119" t="s">
        <v>1008</v>
      </c>
      <c r="D188" s="553">
        <v>0</v>
      </c>
      <c r="E188" s="555">
        <v>0</v>
      </c>
      <c r="F188" s="555">
        <v>0</v>
      </c>
      <c r="G188" s="555">
        <v>0</v>
      </c>
      <c r="H188" s="555">
        <v>0</v>
      </c>
      <c r="I188" s="553">
        <v>0</v>
      </c>
      <c r="J188" s="555">
        <v>0</v>
      </c>
      <c r="K188" s="555">
        <v>0</v>
      </c>
      <c r="L188" s="555">
        <v>0</v>
      </c>
      <c r="M188" s="555">
        <v>0</v>
      </c>
      <c r="N188" s="553">
        <v>0</v>
      </c>
      <c r="O188" s="553">
        <v>0</v>
      </c>
      <c r="P188" s="553">
        <v>0</v>
      </c>
      <c r="Q188" s="553">
        <v>0</v>
      </c>
      <c r="R188" s="553">
        <v>0</v>
      </c>
      <c r="S188" s="553">
        <v>0.14200000000000002</v>
      </c>
      <c r="T188" s="552">
        <v>0</v>
      </c>
      <c r="U188" s="552">
        <v>6.0000000000000001E-3</v>
      </c>
      <c r="V188" s="552">
        <v>0.109</v>
      </c>
      <c r="W188" s="552">
        <v>2.7E-2</v>
      </c>
      <c r="X188" s="92">
        <v>0</v>
      </c>
      <c r="Y188" s="92">
        <v>0</v>
      </c>
      <c r="Z188" s="92">
        <v>0</v>
      </c>
      <c r="AA188" s="91"/>
      <c r="AB188" s="92">
        <v>0</v>
      </c>
      <c r="AC188" s="92">
        <v>0</v>
      </c>
      <c r="AD188" s="92">
        <v>0</v>
      </c>
      <c r="AE188" s="92">
        <v>0</v>
      </c>
      <c r="AF188" s="92">
        <v>0</v>
      </c>
      <c r="AG188" s="92">
        <v>0</v>
      </c>
      <c r="AH188" s="92">
        <v>0</v>
      </c>
      <c r="AI188" s="92">
        <v>0</v>
      </c>
      <c r="AJ188" s="92">
        <v>0</v>
      </c>
      <c r="AK188" s="92">
        <v>0</v>
      </c>
      <c r="AL188" s="121"/>
    </row>
    <row r="189" spans="1:38" s="49" customFormat="1" ht="37.5" customHeight="1" outlineLevel="1" x14ac:dyDescent="0.25">
      <c r="A189" s="90" t="s">
        <v>356</v>
      </c>
      <c r="B189" s="48">
        <v>1.5</v>
      </c>
      <c r="C189" s="119" t="s">
        <v>1009</v>
      </c>
      <c r="D189" s="553">
        <v>0</v>
      </c>
      <c r="E189" s="555">
        <v>0</v>
      </c>
      <c r="F189" s="555">
        <v>0</v>
      </c>
      <c r="G189" s="555">
        <v>0</v>
      </c>
      <c r="H189" s="555">
        <v>0</v>
      </c>
      <c r="I189" s="553">
        <v>0</v>
      </c>
      <c r="J189" s="555">
        <v>0</v>
      </c>
      <c r="K189" s="555">
        <v>0</v>
      </c>
      <c r="L189" s="555">
        <v>0</v>
      </c>
      <c r="M189" s="555">
        <v>0</v>
      </c>
      <c r="N189" s="553">
        <v>0</v>
      </c>
      <c r="O189" s="553">
        <v>0</v>
      </c>
      <c r="P189" s="553">
        <v>0</v>
      </c>
      <c r="Q189" s="553">
        <v>0</v>
      </c>
      <c r="R189" s="553">
        <v>0</v>
      </c>
      <c r="S189" s="553">
        <v>0.16300000000000001</v>
      </c>
      <c r="T189" s="552">
        <v>0</v>
      </c>
      <c r="U189" s="552">
        <v>6.0000000000000001E-3</v>
      </c>
      <c r="V189" s="552">
        <v>0.109</v>
      </c>
      <c r="W189" s="552">
        <v>4.8000000000000001E-2</v>
      </c>
      <c r="X189" s="92">
        <v>0</v>
      </c>
      <c r="Y189" s="92">
        <v>0</v>
      </c>
      <c r="Z189" s="92">
        <v>0</v>
      </c>
      <c r="AA189" s="91"/>
      <c r="AB189" s="92">
        <v>0</v>
      </c>
      <c r="AC189" s="92">
        <v>0</v>
      </c>
      <c r="AD189" s="92">
        <v>0</v>
      </c>
      <c r="AE189" s="92">
        <v>0</v>
      </c>
      <c r="AF189" s="92">
        <v>0</v>
      </c>
      <c r="AG189" s="92">
        <v>0</v>
      </c>
      <c r="AH189" s="92">
        <v>0</v>
      </c>
      <c r="AI189" s="92">
        <v>0</v>
      </c>
      <c r="AJ189" s="92">
        <v>0</v>
      </c>
      <c r="AK189" s="92">
        <v>0</v>
      </c>
      <c r="AL189" s="121"/>
    </row>
    <row r="190" spans="1:38" s="49" customFormat="1" ht="37.5" customHeight="1" outlineLevel="1" x14ac:dyDescent="0.25">
      <c r="A190" s="90" t="s">
        <v>356</v>
      </c>
      <c r="B190" s="48">
        <v>1.5</v>
      </c>
      <c r="C190" s="119" t="s">
        <v>1010</v>
      </c>
      <c r="D190" s="553">
        <v>0</v>
      </c>
      <c r="E190" s="555">
        <v>0</v>
      </c>
      <c r="F190" s="555">
        <v>0</v>
      </c>
      <c r="G190" s="555">
        <v>0</v>
      </c>
      <c r="H190" s="555">
        <v>0</v>
      </c>
      <c r="I190" s="553">
        <v>0</v>
      </c>
      <c r="J190" s="555">
        <v>0</v>
      </c>
      <c r="K190" s="555">
        <v>0</v>
      </c>
      <c r="L190" s="555">
        <v>0</v>
      </c>
      <c r="M190" s="555">
        <v>0</v>
      </c>
      <c r="N190" s="553">
        <v>0</v>
      </c>
      <c r="O190" s="553">
        <v>0</v>
      </c>
      <c r="P190" s="553">
        <v>0</v>
      </c>
      <c r="Q190" s="553">
        <v>0</v>
      </c>
      <c r="R190" s="553">
        <v>0</v>
      </c>
      <c r="S190" s="553">
        <v>0.38300000000000001</v>
      </c>
      <c r="T190" s="552">
        <v>0</v>
      </c>
      <c r="U190" s="552">
        <v>3.4000000000000002E-2</v>
      </c>
      <c r="V190" s="552">
        <v>0.32200000000000001</v>
      </c>
      <c r="W190" s="552">
        <v>2.7E-2</v>
      </c>
      <c r="X190" s="92">
        <v>2015</v>
      </c>
      <c r="Y190" s="92">
        <v>0</v>
      </c>
      <c r="Z190" s="92">
        <v>0.4</v>
      </c>
      <c r="AA190" s="91"/>
      <c r="AB190" s="92">
        <v>2015</v>
      </c>
      <c r="AC190" s="92">
        <v>0</v>
      </c>
      <c r="AD190" s="92">
        <v>0</v>
      </c>
      <c r="AE190" s="92">
        <v>0.4</v>
      </c>
      <c r="AF190" s="92">
        <v>0</v>
      </c>
      <c r="AG190" s="92">
        <v>0</v>
      </c>
      <c r="AH190" s="92">
        <v>0</v>
      </c>
      <c r="AI190" s="92">
        <v>0</v>
      </c>
      <c r="AJ190" s="92">
        <v>0</v>
      </c>
      <c r="AK190" s="92">
        <v>0</v>
      </c>
      <c r="AL190" s="121"/>
    </row>
    <row r="191" spans="1:38" s="49" customFormat="1" ht="37.5" customHeight="1" outlineLevel="1" x14ac:dyDescent="0.25">
      <c r="A191" s="90" t="s">
        <v>356</v>
      </c>
      <c r="B191" s="48">
        <v>1.5</v>
      </c>
      <c r="C191" s="119" t="s">
        <v>654</v>
      </c>
      <c r="D191" s="553">
        <v>0</v>
      </c>
      <c r="E191" s="555">
        <v>0</v>
      </c>
      <c r="F191" s="555">
        <v>0</v>
      </c>
      <c r="G191" s="555">
        <v>0</v>
      </c>
      <c r="H191" s="555">
        <v>0</v>
      </c>
      <c r="I191" s="553">
        <v>0.156</v>
      </c>
      <c r="J191" s="555">
        <v>0.156</v>
      </c>
      <c r="K191" s="555">
        <v>0</v>
      </c>
      <c r="L191" s="555">
        <v>0</v>
      </c>
      <c r="M191" s="555">
        <v>0</v>
      </c>
      <c r="N191" s="553">
        <v>0.156</v>
      </c>
      <c r="O191" s="553">
        <v>0.156</v>
      </c>
      <c r="P191" s="553">
        <v>0</v>
      </c>
      <c r="Q191" s="553">
        <v>0</v>
      </c>
      <c r="R191" s="553">
        <v>0</v>
      </c>
      <c r="S191" s="553">
        <v>0.156</v>
      </c>
      <c r="T191" s="552">
        <v>0.156</v>
      </c>
      <c r="U191" s="552">
        <v>0</v>
      </c>
      <c r="V191" s="552">
        <v>0</v>
      </c>
      <c r="W191" s="552">
        <v>0</v>
      </c>
      <c r="X191" s="92">
        <v>0</v>
      </c>
      <c r="Y191" s="92">
        <v>0</v>
      </c>
      <c r="Z191" s="92">
        <v>0</v>
      </c>
      <c r="AA191" s="91"/>
      <c r="AB191" s="92">
        <v>0</v>
      </c>
      <c r="AC191" s="92">
        <v>0</v>
      </c>
      <c r="AD191" s="92">
        <v>0</v>
      </c>
      <c r="AE191" s="92">
        <v>0</v>
      </c>
      <c r="AF191" s="92">
        <v>0</v>
      </c>
      <c r="AG191" s="92">
        <v>0</v>
      </c>
      <c r="AH191" s="92">
        <v>0</v>
      </c>
      <c r="AI191" s="92">
        <v>0</v>
      </c>
      <c r="AJ191" s="92">
        <v>0</v>
      </c>
      <c r="AK191" s="92">
        <v>0</v>
      </c>
      <c r="AL191" s="121"/>
    </row>
    <row r="192" spans="1:38" s="49" customFormat="1" ht="37.5" customHeight="1" outlineLevel="1" x14ac:dyDescent="0.25">
      <c r="A192" s="90" t="s">
        <v>353</v>
      </c>
      <c r="B192" s="48">
        <v>1.5</v>
      </c>
      <c r="C192" s="119" t="s">
        <v>403</v>
      </c>
      <c r="D192" s="553">
        <v>3.2366999999999999</v>
      </c>
      <c r="E192" s="555">
        <v>0</v>
      </c>
      <c r="F192" s="555">
        <v>0</v>
      </c>
      <c r="G192" s="555">
        <v>3.2366999999999999</v>
      </c>
      <c r="H192" s="555">
        <v>0</v>
      </c>
      <c r="I192" s="553">
        <v>3.111498E-2</v>
      </c>
      <c r="J192" s="555">
        <v>0</v>
      </c>
      <c r="K192" s="555">
        <v>0</v>
      </c>
      <c r="L192" s="555">
        <v>3.111498E-2</v>
      </c>
      <c r="M192" s="555">
        <v>0</v>
      </c>
      <c r="N192" s="553">
        <v>-3.20558502</v>
      </c>
      <c r="O192" s="553">
        <v>0</v>
      </c>
      <c r="P192" s="553">
        <v>0</v>
      </c>
      <c r="Q192" s="553">
        <v>-3.20558502</v>
      </c>
      <c r="R192" s="553">
        <v>0</v>
      </c>
      <c r="S192" s="553">
        <v>0.121</v>
      </c>
      <c r="T192" s="552">
        <v>0</v>
      </c>
      <c r="U192" s="552">
        <v>0</v>
      </c>
      <c r="V192" s="552">
        <v>0</v>
      </c>
      <c r="W192" s="552">
        <v>0.121</v>
      </c>
      <c r="X192" s="92">
        <v>0</v>
      </c>
      <c r="Y192" s="92">
        <v>0</v>
      </c>
      <c r="Z192" s="92">
        <v>0</v>
      </c>
      <c r="AA192" s="91"/>
      <c r="AB192" s="92">
        <v>0</v>
      </c>
      <c r="AC192" s="92">
        <v>0</v>
      </c>
      <c r="AD192" s="92">
        <v>0</v>
      </c>
      <c r="AE192" s="92">
        <v>0</v>
      </c>
      <c r="AF192" s="92">
        <v>0</v>
      </c>
      <c r="AG192" s="92">
        <v>0</v>
      </c>
      <c r="AH192" s="92">
        <v>0</v>
      </c>
      <c r="AI192" s="92">
        <v>0</v>
      </c>
      <c r="AJ192" s="92">
        <v>0</v>
      </c>
      <c r="AK192" s="92">
        <v>0</v>
      </c>
      <c r="AL192" s="121"/>
    </row>
    <row r="193" spans="1:38" s="49" customFormat="1" ht="37.5" customHeight="1" outlineLevel="1" x14ac:dyDescent="0.25">
      <c r="A193" s="90" t="s">
        <v>353</v>
      </c>
      <c r="B193" s="48">
        <v>1.5</v>
      </c>
      <c r="C193" s="119" t="s">
        <v>870</v>
      </c>
      <c r="D193" s="553">
        <v>0</v>
      </c>
      <c r="E193" s="555">
        <v>0</v>
      </c>
      <c r="F193" s="555">
        <v>0</v>
      </c>
      <c r="G193" s="555">
        <v>0</v>
      </c>
      <c r="H193" s="555">
        <v>0</v>
      </c>
      <c r="I193" s="553">
        <v>2.85</v>
      </c>
      <c r="J193" s="555">
        <v>2.85</v>
      </c>
      <c r="K193" s="555">
        <v>0</v>
      </c>
      <c r="L193" s="555">
        <v>0</v>
      </c>
      <c r="M193" s="555">
        <v>0</v>
      </c>
      <c r="N193" s="553">
        <v>2.85</v>
      </c>
      <c r="O193" s="553">
        <v>2.85</v>
      </c>
      <c r="P193" s="553">
        <v>0</v>
      </c>
      <c r="Q193" s="553">
        <v>0</v>
      </c>
      <c r="R193" s="553">
        <v>0</v>
      </c>
      <c r="S193" s="553">
        <v>2.415</v>
      </c>
      <c r="T193" s="552">
        <v>2.415</v>
      </c>
      <c r="U193" s="552">
        <v>0</v>
      </c>
      <c r="V193" s="552">
        <v>0</v>
      </c>
      <c r="W193" s="552">
        <v>0</v>
      </c>
      <c r="X193" s="92">
        <v>0</v>
      </c>
      <c r="Y193" s="92">
        <v>0</v>
      </c>
      <c r="Z193" s="92">
        <v>0</v>
      </c>
      <c r="AA193" s="91"/>
      <c r="AB193" s="92">
        <v>0</v>
      </c>
      <c r="AC193" s="92">
        <v>0</v>
      </c>
      <c r="AD193" s="92">
        <v>0</v>
      </c>
      <c r="AE193" s="92">
        <v>0</v>
      </c>
      <c r="AF193" s="92">
        <v>0</v>
      </c>
      <c r="AG193" s="92">
        <v>0</v>
      </c>
      <c r="AH193" s="92">
        <v>0</v>
      </c>
      <c r="AI193" s="92">
        <v>0</v>
      </c>
      <c r="AJ193" s="92">
        <v>0</v>
      </c>
      <c r="AK193" s="92">
        <v>0</v>
      </c>
      <c r="AL193" s="121"/>
    </row>
    <row r="194" spans="1:38" s="49" customFormat="1" ht="37.5" customHeight="1" outlineLevel="1" x14ac:dyDescent="0.25">
      <c r="A194" s="90" t="s">
        <v>357</v>
      </c>
      <c r="B194" s="48">
        <v>1.5</v>
      </c>
      <c r="C194" s="119" t="s">
        <v>678</v>
      </c>
      <c r="D194" s="553">
        <v>1.8049999999999999</v>
      </c>
      <c r="E194" s="555">
        <v>0</v>
      </c>
      <c r="F194" s="555">
        <v>1.8049999999999999</v>
      </c>
      <c r="G194" s="555">
        <v>0</v>
      </c>
      <c r="H194" s="555">
        <v>0</v>
      </c>
      <c r="I194" s="553">
        <v>0</v>
      </c>
      <c r="J194" s="555">
        <v>0</v>
      </c>
      <c r="K194" s="555">
        <v>0</v>
      </c>
      <c r="L194" s="555">
        <v>0</v>
      </c>
      <c r="M194" s="555">
        <v>0</v>
      </c>
      <c r="N194" s="553">
        <v>-1.8049999999999999</v>
      </c>
      <c r="O194" s="553">
        <v>0</v>
      </c>
      <c r="P194" s="553">
        <v>-1.8049999999999999</v>
      </c>
      <c r="Q194" s="553">
        <v>0</v>
      </c>
      <c r="R194" s="553">
        <v>0</v>
      </c>
      <c r="S194" s="553">
        <v>0</v>
      </c>
      <c r="T194" s="552">
        <v>0</v>
      </c>
      <c r="U194" s="552">
        <v>0</v>
      </c>
      <c r="V194" s="552">
        <v>0</v>
      </c>
      <c r="W194" s="552">
        <v>0</v>
      </c>
      <c r="X194" s="92">
        <v>0</v>
      </c>
      <c r="Y194" s="92">
        <v>0</v>
      </c>
      <c r="Z194" s="92">
        <v>0</v>
      </c>
      <c r="AA194" s="91"/>
      <c r="AB194" s="92">
        <v>0</v>
      </c>
      <c r="AC194" s="92">
        <v>0</v>
      </c>
      <c r="AD194" s="92">
        <v>0</v>
      </c>
      <c r="AE194" s="92">
        <v>0</v>
      </c>
      <c r="AF194" s="92">
        <v>0</v>
      </c>
      <c r="AG194" s="92">
        <v>0</v>
      </c>
      <c r="AH194" s="92">
        <v>0</v>
      </c>
      <c r="AI194" s="92">
        <v>0</v>
      </c>
      <c r="AJ194" s="92">
        <v>0</v>
      </c>
      <c r="AK194" s="92">
        <v>0</v>
      </c>
      <c r="AL194" s="121"/>
    </row>
    <row r="195" spans="1:38" s="49" customFormat="1" ht="37.5" customHeight="1" outlineLevel="1" x14ac:dyDescent="0.25">
      <c r="A195" s="90" t="s">
        <v>355</v>
      </c>
      <c r="B195" s="48">
        <v>1.5</v>
      </c>
      <c r="C195" s="119" t="s">
        <v>679</v>
      </c>
      <c r="D195" s="553">
        <v>4.9055102812960394</v>
      </c>
      <c r="E195" s="555">
        <v>0</v>
      </c>
      <c r="F195" s="555">
        <v>3.3099826000000001</v>
      </c>
      <c r="G195" s="555">
        <v>1.2488648</v>
      </c>
      <c r="H195" s="555">
        <v>0.34666288129603934</v>
      </c>
      <c r="I195" s="553">
        <v>3.7590657800000002</v>
      </c>
      <c r="J195" s="555">
        <v>0</v>
      </c>
      <c r="K195" s="555">
        <v>2.1998107800000004</v>
      </c>
      <c r="L195" s="555">
        <v>0.48562194000000003</v>
      </c>
      <c r="M195" s="555">
        <v>1.0736330599999999</v>
      </c>
      <c r="N195" s="553">
        <v>-1.1464445012960391</v>
      </c>
      <c r="O195" s="553">
        <v>0</v>
      </c>
      <c r="P195" s="553">
        <v>-1.1101718199999997</v>
      </c>
      <c r="Q195" s="553">
        <v>-0.76324285999999997</v>
      </c>
      <c r="R195" s="553">
        <v>0.72697017870396063</v>
      </c>
      <c r="S195" s="553">
        <v>7.0884978099999998</v>
      </c>
      <c r="T195" s="552">
        <v>0</v>
      </c>
      <c r="U195" s="552">
        <v>2.6468895099999998</v>
      </c>
      <c r="V195" s="552">
        <v>1.0881817900000001</v>
      </c>
      <c r="W195" s="552">
        <v>3.3534265099999998</v>
      </c>
      <c r="X195" s="92">
        <v>0</v>
      </c>
      <c r="Y195" s="92">
        <v>0</v>
      </c>
      <c r="Z195" s="92">
        <v>0</v>
      </c>
      <c r="AA195" s="91"/>
      <c r="AB195" s="92">
        <v>0</v>
      </c>
      <c r="AC195" s="92">
        <v>0</v>
      </c>
      <c r="AD195" s="92">
        <v>0</v>
      </c>
      <c r="AE195" s="92">
        <v>0</v>
      </c>
      <c r="AF195" s="92">
        <v>0</v>
      </c>
      <c r="AG195" s="92">
        <v>0</v>
      </c>
      <c r="AH195" s="92">
        <v>0</v>
      </c>
      <c r="AI195" s="92">
        <v>0</v>
      </c>
      <c r="AJ195" s="92">
        <v>0</v>
      </c>
      <c r="AK195" s="92">
        <v>7.6351507300000003</v>
      </c>
      <c r="AL195" s="121"/>
    </row>
    <row r="196" spans="1:38" s="49" customFormat="1" ht="37.5" customHeight="1" outlineLevel="1" x14ac:dyDescent="0.25">
      <c r="A196" s="90" t="s">
        <v>355</v>
      </c>
      <c r="B196" s="48">
        <v>1.5</v>
      </c>
      <c r="C196" s="119" t="s">
        <v>680</v>
      </c>
      <c r="D196" s="553">
        <v>0</v>
      </c>
      <c r="E196" s="555">
        <v>0</v>
      </c>
      <c r="F196" s="555">
        <v>0</v>
      </c>
      <c r="G196" s="555">
        <v>0</v>
      </c>
      <c r="H196" s="555">
        <v>0</v>
      </c>
      <c r="I196" s="553">
        <v>0</v>
      </c>
      <c r="J196" s="555">
        <v>0</v>
      </c>
      <c r="K196" s="555">
        <v>0</v>
      </c>
      <c r="L196" s="555">
        <v>0</v>
      </c>
      <c r="M196" s="555">
        <v>0</v>
      </c>
      <c r="N196" s="553">
        <v>0</v>
      </c>
      <c r="O196" s="553">
        <v>0</v>
      </c>
      <c r="P196" s="553">
        <v>0</v>
      </c>
      <c r="Q196" s="553">
        <v>0</v>
      </c>
      <c r="R196" s="553">
        <v>0</v>
      </c>
      <c r="S196" s="553">
        <v>1.8289345799999999</v>
      </c>
      <c r="T196" s="552">
        <v>0</v>
      </c>
      <c r="U196" s="552">
        <v>1.0634198799999999</v>
      </c>
      <c r="V196" s="552">
        <v>0</v>
      </c>
      <c r="W196" s="552">
        <v>0.76551469999999999</v>
      </c>
      <c r="X196" s="92">
        <v>0</v>
      </c>
      <c r="Y196" s="92">
        <v>0</v>
      </c>
      <c r="Z196" s="92">
        <v>0</v>
      </c>
      <c r="AA196" s="91"/>
      <c r="AB196" s="92">
        <v>0</v>
      </c>
      <c r="AC196" s="92">
        <v>0</v>
      </c>
      <c r="AD196" s="92">
        <v>0</v>
      </c>
      <c r="AE196" s="92">
        <v>0</v>
      </c>
      <c r="AF196" s="92">
        <v>0</v>
      </c>
      <c r="AG196" s="92">
        <v>0</v>
      </c>
      <c r="AH196" s="92">
        <v>0</v>
      </c>
      <c r="AI196" s="92">
        <v>0</v>
      </c>
      <c r="AJ196" s="92">
        <v>0</v>
      </c>
      <c r="AK196" s="92">
        <v>1.8820134900000001</v>
      </c>
      <c r="AL196" s="121"/>
    </row>
    <row r="197" spans="1:38" s="49" customFormat="1" ht="37.5" customHeight="1" outlineLevel="1" x14ac:dyDescent="0.25">
      <c r="A197" s="90" t="s">
        <v>356</v>
      </c>
      <c r="B197" s="48">
        <v>1.5</v>
      </c>
      <c r="C197" s="119" t="s">
        <v>681</v>
      </c>
      <c r="D197" s="553">
        <v>3.997309</v>
      </c>
      <c r="E197" s="555">
        <v>0.19412065186088701</v>
      </c>
      <c r="F197" s="555">
        <v>3.1455244437514911</v>
      </c>
      <c r="G197" s="555">
        <v>0</v>
      </c>
      <c r="H197" s="555">
        <v>0.65766390438762201</v>
      </c>
      <c r="I197" s="553">
        <v>0</v>
      </c>
      <c r="J197" s="555">
        <v>0</v>
      </c>
      <c r="K197" s="555">
        <v>0</v>
      </c>
      <c r="L197" s="555">
        <v>0</v>
      </c>
      <c r="M197" s="555">
        <v>0</v>
      </c>
      <c r="N197" s="553">
        <v>-3.997309</v>
      </c>
      <c r="O197" s="553">
        <v>-0.19412065186088701</v>
      </c>
      <c r="P197" s="553">
        <v>-3.1455244437514911</v>
      </c>
      <c r="Q197" s="553">
        <v>0</v>
      </c>
      <c r="R197" s="553">
        <v>-0.65766390438762201</v>
      </c>
      <c r="S197" s="553">
        <v>4.53</v>
      </c>
      <c r="T197" s="552">
        <v>0.34899999999999998</v>
      </c>
      <c r="U197" s="552">
        <v>2.9710000000000001</v>
      </c>
      <c r="V197" s="552">
        <v>0</v>
      </c>
      <c r="W197" s="552">
        <v>1.21</v>
      </c>
      <c r="X197" s="92">
        <v>0</v>
      </c>
      <c r="Y197" s="92">
        <v>0</v>
      </c>
      <c r="Z197" s="92">
        <v>0</v>
      </c>
      <c r="AA197" s="91"/>
      <c r="AB197" s="92">
        <v>0</v>
      </c>
      <c r="AC197" s="92">
        <v>0</v>
      </c>
      <c r="AD197" s="92">
        <v>0</v>
      </c>
      <c r="AE197" s="92">
        <v>0</v>
      </c>
      <c r="AF197" s="92">
        <v>0</v>
      </c>
      <c r="AG197" s="92">
        <v>0</v>
      </c>
      <c r="AH197" s="92">
        <v>0</v>
      </c>
      <c r="AI197" s="92">
        <v>0</v>
      </c>
      <c r="AJ197" s="92">
        <v>0</v>
      </c>
      <c r="AK197" s="92">
        <v>0</v>
      </c>
      <c r="AL197" s="121"/>
    </row>
    <row r="198" spans="1:38" s="49" customFormat="1" ht="37.5" customHeight="1" outlineLevel="1" x14ac:dyDescent="0.25">
      <c r="A198" s="90" t="s">
        <v>353</v>
      </c>
      <c r="B198" s="48">
        <v>1.5</v>
      </c>
      <c r="C198" s="119" t="s">
        <v>871</v>
      </c>
      <c r="D198" s="553">
        <v>0</v>
      </c>
      <c r="E198" s="555">
        <v>0</v>
      </c>
      <c r="F198" s="555">
        <v>0</v>
      </c>
      <c r="G198" s="555">
        <v>0</v>
      </c>
      <c r="H198" s="555">
        <v>0</v>
      </c>
      <c r="I198" s="553">
        <v>0</v>
      </c>
      <c r="J198" s="555">
        <v>0</v>
      </c>
      <c r="K198" s="555">
        <v>0</v>
      </c>
      <c r="L198" s="555">
        <v>0</v>
      </c>
      <c r="M198" s="555">
        <v>0</v>
      </c>
      <c r="N198" s="553">
        <v>0</v>
      </c>
      <c r="O198" s="553">
        <v>0</v>
      </c>
      <c r="P198" s="553">
        <v>0</v>
      </c>
      <c r="Q198" s="553">
        <v>0</v>
      </c>
      <c r="R198" s="553">
        <v>0</v>
      </c>
      <c r="S198" s="553">
        <v>0.10100000000000001</v>
      </c>
      <c r="T198" s="552">
        <v>9.2999999999999999E-2</v>
      </c>
      <c r="U198" s="552">
        <v>0</v>
      </c>
      <c r="V198" s="552">
        <v>0</v>
      </c>
      <c r="W198" s="552">
        <v>8.0000000000000071E-3</v>
      </c>
      <c r="X198" s="92">
        <v>0</v>
      </c>
      <c r="Y198" s="92">
        <v>0</v>
      </c>
      <c r="Z198" s="92">
        <v>0</v>
      </c>
      <c r="AA198" s="91"/>
      <c r="AB198" s="92">
        <v>0</v>
      </c>
      <c r="AC198" s="92">
        <v>0</v>
      </c>
      <c r="AD198" s="92">
        <v>0</v>
      </c>
      <c r="AE198" s="92">
        <v>0</v>
      </c>
      <c r="AF198" s="92">
        <v>0</v>
      </c>
      <c r="AG198" s="92">
        <v>0</v>
      </c>
      <c r="AH198" s="92">
        <v>0</v>
      </c>
      <c r="AI198" s="92">
        <v>0</v>
      </c>
      <c r="AJ198" s="92">
        <v>0</v>
      </c>
      <c r="AK198" s="92">
        <v>0</v>
      </c>
      <c r="AL198" s="121"/>
    </row>
    <row r="199" spans="1:38" s="49" customFormat="1" ht="37.5" customHeight="1" outlineLevel="1" x14ac:dyDescent="0.25">
      <c r="A199" s="90" t="s">
        <v>355</v>
      </c>
      <c r="B199" s="48">
        <v>1.5</v>
      </c>
      <c r="C199" s="119" t="s">
        <v>407</v>
      </c>
      <c r="D199" s="553">
        <v>0</v>
      </c>
      <c r="E199" s="555">
        <v>0</v>
      </c>
      <c r="F199" s="555">
        <v>0</v>
      </c>
      <c r="G199" s="555">
        <v>0</v>
      </c>
      <c r="H199" s="555">
        <v>0</v>
      </c>
      <c r="I199" s="553">
        <v>0.10863300000000001</v>
      </c>
      <c r="J199" s="555">
        <v>0</v>
      </c>
      <c r="K199" s="555">
        <v>0</v>
      </c>
      <c r="L199" s="555">
        <v>0</v>
      </c>
      <c r="M199" s="555">
        <v>0.10863300000000001</v>
      </c>
      <c r="N199" s="553">
        <v>0.10863300000000001</v>
      </c>
      <c r="O199" s="553">
        <v>0</v>
      </c>
      <c r="P199" s="553">
        <v>0</v>
      </c>
      <c r="Q199" s="553">
        <v>0</v>
      </c>
      <c r="R199" s="553">
        <v>0.10863300000000001</v>
      </c>
      <c r="S199" s="553">
        <v>0.136633</v>
      </c>
      <c r="T199" s="552">
        <v>0</v>
      </c>
      <c r="U199" s="552">
        <v>0</v>
      </c>
      <c r="V199" s="552">
        <v>0</v>
      </c>
      <c r="W199" s="552">
        <v>0.136633</v>
      </c>
      <c r="X199" s="92">
        <v>0</v>
      </c>
      <c r="Y199" s="92">
        <v>0</v>
      </c>
      <c r="Z199" s="92">
        <v>0</v>
      </c>
      <c r="AA199" s="91"/>
      <c r="AB199" s="92">
        <v>0</v>
      </c>
      <c r="AC199" s="92">
        <v>0</v>
      </c>
      <c r="AD199" s="92">
        <v>0</v>
      </c>
      <c r="AE199" s="92">
        <v>0</v>
      </c>
      <c r="AF199" s="92">
        <v>0</v>
      </c>
      <c r="AG199" s="92">
        <v>0</v>
      </c>
      <c r="AH199" s="92">
        <v>0</v>
      </c>
      <c r="AI199" s="92">
        <v>0</v>
      </c>
      <c r="AJ199" s="92">
        <v>0</v>
      </c>
      <c r="AK199" s="92">
        <v>0.146233</v>
      </c>
      <c r="AL199" s="121"/>
    </row>
    <row r="200" spans="1:38" s="49" customFormat="1" ht="37.5" customHeight="1" outlineLevel="1" x14ac:dyDescent="0.25">
      <c r="A200" s="90" t="s">
        <v>356</v>
      </c>
      <c r="B200" s="48">
        <v>1.5</v>
      </c>
      <c r="C200" s="119" t="s">
        <v>407</v>
      </c>
      <c r="D200" s="553">
        <v>0</v>
      </c>
      <c r="E200" s="555">
        <v>0</v>
      </c>
      <c r="F200" s="555">
        <v>0</v>
      </c>
      <c r="G200" s="555">
        <v>0</v>
      </c>
      <c r="H200" s="555">
        <v>0</v>
      </c>
      <c r="I200" s="553">
        <v>0</v>
      </c>
      <c r="J200" s="555">
        <v>0</v>
      </c>
      <c r="K200" s="555">
        <v>0</v>
      </c>
      <c r="L200" s="555">
        <v>0</v>
      </c>
      <c r="M200" s="555">
        <v>0</v>
      </c>
      <c r="N200" s="553">
        <v>0</v>
      </c>
      <c r="O200" s="553">
        <v>0</v>
      </c>
      <c r="P200" s="553">
        <v>0</v>
      </c>
      <c r="Q200" s="553">
        <v>0</v>
      </c>
      <c r="R200" s="553">
        <v>0</v>
      </c>
      <c r="S200" s="553">
        <v>0.1</v>
      </c>
      <c r="T200" s="552">
        <v>0</v>
      </c>
      <c r="U200" s="552">
        <v>0</v>
      </c>
      <c r="V200" s="552">
        <v>0</v>
      </c>
      <c r="W200" s="552">
        <v>0.1</v>
      </c>
      <c r="X200" s="92">
        <v>0</v>
      </c>
      <c r="Y200" s="92">
        <v>0</v>
      </c>
      <c r="Z200" s="92">
        <v>0</v>
      </c>
      <c r="AA200" s="91"/>
      <c r="AB200" s="92">
        <v>0</v>
      </c>
      <c r="AC200" s="92">
        <v>0</v>
      </c>
      <c r="AD200" s="92">
        <v>0</v>
      </c>
      <c r="AE200" s="92">
        <v>0</v>
      </c>
      <c r="AF200" s="92">
        <v>0</v>
      </c>
      <c r="AG200" s="92">
        <v>0</v>
      </c>
      <c r="AH200" s="92">
        <v>0</v>
      </c>
      <c r="AI200" s="92">
        <v>0</v>
      </c>
      <c r="AJ200" s="92">
        <v>0</v>
      </c>
      <c r="AK200" s="92">
        <v>0</v>
      </c>
      <c r="AL200" s="121"/>
    </row>
    <row r="201" spans="1:38" s="49" customFormat="1" ht="37.5" customHeight="1" outlineLevel="1" x14ac:dyDescent="0.25">
      <c r="A201" s="90" t="s">
        <v>353</v>
      </c>
      <c r="B201" s="48">
        <v>1.5</v>
      </c>
      <c r="C201" s="119" t="s">
        <v>874</v>
      </c>
      <c r="D201" s="553">
        <v>5.4279999999999995E-2</v>
      </c>
      <c r="E201" s="555">
        <v>0</v>
      </c>
      <c r="F201" s="555">
        <v>0</v>
      </c>
      <c r="G201" s="555">
        <v>0</v>
      </c>
      <c r="H201" s="555">
        <v>5.4279999999999995E-2</v>
      </c>
      <c r="I201" s="553">
        <v>0</v>
      </c>
      <c r="J201" s="555">
        <v>0</v>
      </c>
      <c r="K201" s="555">
        <v>0</v>
      </c>
      <c r="L201" s="555">
        <v>0</v>
      </c>
      <c r="M201" s="555">
        <v>0</v>
      </c>
      <c r="N201" s="553">
        <v>-5.4279999999999995E-2</v>
      </c>
      <c r="O201" s="553">
        <v>0</v>
      </c>
      <c r="P201" s="553">
        <v>0</v>
      </c>
      <c r="Q201" s="553">
        <v>0</v>
      </c>
      <c r="R201" s="553">
        <v>-5.4279999999999995E-2</v>
      </c>
      <c r="S201" s="553">
        <v>0</v>
      </c>
      <c r="T201" s="552">
        <v>0</v>
      </c>
      <c r="U201" s="552">
        <v>0</v>
      </c>
      <c r="V201" s="552">
        <v>0</v>
      </c>
      <c r="W201" s="552">
        <v>0</v>
      </c>
      <c r="X201" s="92">
        <v>0</v>
      </c>
      <c r="Y201" s="92">
        <v>0</v>
      </c>
      <c r="Z201" s="92">
        <v>0</v>
      </c>
      <c r="AA201" s="91"/>
      <c r="AB201" s="92">
        <v>0</v>
      </c>
      <c r="AC201" s="92">
        <v>0</v>
      </c>
      <c r="AD201" s="92">
        <v>0</v>
      </c>
      <c r="AE201" s="92">
        <v>0</v>
      </c>
      <c r="AF201" s="92">
        <v>0</v>
      </c>
      <c r="AG201" s="92">
        <v>0</v>
      </c>
      <c r="AH201" s="92">
        <v>0</v>
      </c>
      <c r="AI201" s="92">
        <v>0</v>
      </c>
      <c r="AJ201" s="92">
        <v>0</v>
      </c>
      <c r="AK201" s="92">
        <v>0</v>
      </c>
      <c r="AL201" s="121"/>
    </row>
    <row r="202" spans="1:38" s="49" customFormat="1" ht="37.5" customHeight="1" outlineLevel="1" x14ac:dyDescent="0.25">
      <c r="A202" s="90" t="s">
        <v>353</v>
      </c>
      <c r="B202" s="48">
        <v>1.5</v>
      </c>
      <c r="C202" s="119" t="s">
        <v>873</v>
      </c>
      <c r="D202" s="553">
        <v>0.13093279999999999</v>
      </c>
      <c r="E202" s="555">
        <v>0</v>
      </c>
      <c r="F202" s="555">
        <v>0</v>
      </c>
      <c r="G202" s="555">
        <v>0</v>
      </c>
      <c r="H202" s="555">
        <v>0.13093279999999999</v>
      </c>
      <c r="I202" s="553">
        <v>8.8961429999999994E-2</v>
      </c>
      <c r="J202" s="555">
        <v>0</v>
      </c>
      <c r="K202" s="555">
        <v>0</v>
      </c>
      <c r="L202" s="555">
        <v>0</v>
      </c>
      <c r="M202" s="555">
        <v>8.8961429999999994E-2</v>
      </c>
      <c r="N202" s="553">
        <v>-4.1971369999999994E-2</v>
      </c>
      <c r="O202" s="553">
        <v>0</v>
      </c>
      <c r="P202" s="553">
        <v>0</v>
      </c>
      <c r="Q202" s="553">
        <v>0</v>
      </c>
      <c r="R202" s="553">
        <v>-4.1971369999999994E-2</v>
      </c>
      <c r="S202" s="553">
        <v>8.8999999999999996E-2</v>
      </c>
      <c r="T202" s="552">
        <v>0</v>
      </c>
      <c r="U202" s="552">
        <v>0</v>
      </c>
      <c r="V202" s="552">
        <v>0</v>
      </c>
      <c r="W202" s="552">
        <v>8.8999999999999996E-2</v>
      </c>
      <c r="X202" s="92">
        <v>0</v>
      </c>
      <c r="Y202" s="92">
        <v>0</v>
      </c>
      <c r="Z202" s="92">
        <v>0</v>
      </c>
      <c r="AA202" s="91"/>
      <c r="AB202" s="92">
        <v>0</v>
      </c>
      <c r="AC202" s="92">
        <v>0</v>
      </c>
      <c r="AD202" s="92">
        <v>0</v>
      </c>
      <c r="AE202" s="92">
        <v>0</v>
      </c>
      <c r="AF202" s="92">
        <v>0</v>
      </c>
      <c r="AG202" s="92">
        <v>0</v>
      </c>
      <c r="AH202" s="92">
        <v>0</v>
      </c>
      <c r="AI202" s="92">
        <v>0</v>
      </c>
      <c r="AJ202" s="92">
        <v>0</v>
      </c>
      <c r="AK202" s="92">
        <v>0</v>
      </c>
      <c r="AL202" s="121"/>
    </row>
    <row r="203" spans="1:38" s="49" customFormat="1" ht="37.5" customHeight="1" outlineLevel="1" x14ac:dyDescent="0.25">
      <c r="A203" s="90" t="s">
        <v>356</v>
      </c>
      <c r="B203" s="48">
        <v>1.5</v>
      </c>
      <c r="C203" s="119" t="s">
        <v>792</v>
      </c>
      <c r="D203" s="553">
        <v>0</v>
      </c>
      <c r="E203" s="555">
        <v>0</v>
      </c>
      <c r="F203" s="555">
        <v>0</v>
      </c>
      <c r="G203" s="555">
        <v>0</v>
      </c>
      <c r="H203" s="555">
        <v>0</v>
      </c>
      <c r="I203" s="553">
        <v>0</v>
      </c>
      <c r="J203" s="555">
        <v>0</v>
      </c>
      <c r="K203" s="555">
        <v>0</v>
      </c>
      <c r="L203" s="555">
        <v>0</v>
      </c>
      <c r="M203" s="555">
        <v>0</v>
      </c>
      <c r="N203" s="553">
        <v>0</v>
      </c>
      <c r="O203" s="553">
        <v>0</v>
      </c>
      <c r="P203" s="553">
        <v>0</v>
      </c>
      <c r="Q203" s="553">
        <v>0</v>
      </c>
      <c r="R203" s="553">
        <v>0</v>
      </c>
      <c r="S203" s="553">
        <v>8.1000000000000003E-2</v>
      </c>
      <c r="T203" s="552">
        <v>0</v>
      </c>
      <c r="U203" s="552">
        <v>0</v>
      </c>
      <c r="V203" s="552">
        <v>0</v>
      </c>
      <c r="W203" s="552">
        <v>8.1000000000000003E-2</v>
      </c>
      <c r="X203" s="92">
        <v>0</v>
      </c>
      <c r="Y203" s="92">
        <v>0</v>
      </c>
      <c r="Z203" s="92">
        <v>0</v>
      </c>
      <c r="AA203" s="91"/>
      <c r="AB203" s="92">
        <v>0</v>
      </c>
      <c r="AC203" s="92">
        <v>0</v>
      </c>
      <c r="AD203" s="92">
        <v>0</v>
      </c>
      <c r="AE203" s="92">
        <v>0</v>
      </c>
      <c r="AF203" s="92">
        <v>0</v>
      </c>
      <c r="AG203" s="92">
        <v>0</v>
      </c>
      <c r="AH203" s="92">
        <v>0</v>
      </c>
      <c r="AI203" s="92">
        <v>0</v>
      </c>
      <c r="AJ203" s="92">
        <v>0</v>
      </c>
      <c r="AK203" s="92">
        <v>0</v>
      </c>
      <c r="AL203" s="121"/>
    </row>
    <row r="204" spans="1:38" s="49" customFormat="1" ht="37.5" customHeight="1" outlineLevel="1" x14ac:dyDescent="0.25">
      <c r="A204" s="90" t="s">
        <v>353</v>
      </c>
      <c r="B204" s="48">
        <v>1.5</v>
      </c>
      <c r="C204" s="119" t="s">
        <v>682</v>
      </c>
      <c r="D204" s="553">
        <v>0</v>
      </c>
      <c r="E204" s="555">
        <v>0</v>
      </c>
      <c r="F204" s="555">
        <v>0</v>
      </c>
      <c r="G204" s="555">
        <v>0</v>
      </c>
      <c r="H204" s="555">
        <v>0</v>
      </c>
      <c r="I204" s="553">
        <v>0.13405133999999999</v>
      </c>
      <c r="J204" s="555">
        <v>0</v>
      </c>
      <c r="K204" s="555">
        <v>0.13405133999999999</v>
      </c>
      <c r="L204" s="555">
        <v>0</v>
      </c>
      <c r="M204" s="555">
        <v>0</v>
      </c>
      <c r="N204" s="553">
        <v>0.13405133999999999</v>
      </c>
      <c r="O204" s="553">
        <v>0</v>
      </c>
      <c r="P204" s="553">
        <v>0.13405133999999999</v>
      </c>
      <c r="Q204" s="553">
        <v>0</v>
      </c>
      <c r="R204" s="553">
        <v>0</v>
      </c>
      <c r="S204" s="553">
        <v>0.114</v>
      </c>
      <c r="T204" s="552">
        <v>0</v>
      </c>
      <c r="U204" s="552">
        <v>0.114</v>
      </c>
      <c r="V204" s="552">
        <v>0</v>
      </c>
      <c r="W204" s="552">
        <v>0</v>
      </c>
      <c r="X204" s="92">
        <v>0</v>
      </c>
      <c r="Y204" s="92">
        <v>0</v>
      </c>
      <c r="Z204" s="92">
        <v>0</v>
      </c>
      <c r="AA204" s="91"/>
      <c r="AB204" s="92">
        <v>0</v>
      </c>
      <c r="AC204" s="92">
        <v>0</v>
      </c>
      <c r="AD204" s="92">
        <v>0</v>
      </c>
      <c r="AE204" s="92">
        <v>0</v>
      </c>
      <c r="AF204" s="92">
        <v>0</v>
      </c>
      <c r="AG204" s="92">
        <v>0</v>
      </c>
      <c r="AH204" s="92">
        <v>0</v>
      </c>
      <c r="AI204" s="92">
        <v>0</v>
      </c>
      <c r="AJ204" s="92">
        <v>0</v>
      </c>
      <c r="AK204" s="92">
        <v>0</v>
      </c>
      <c r="AL204" s="121"/>
    </row>
    <row r="205" spans="1:38" s="49" customFormat="1" ht="37.5" customHeight="1" outlineLevel="1" x14ac:dyDescent="0.25">
      <c r="A205" s="90" t="s">
        <v>353</v>
      </c>
      <c r="B205" s="48">
        <v>1.5</v>
      </c>
      <c r="C205" s="119" t="s">
        <v>875</v>
      </c>
      <c r="D205" s="553">
        <v>0.48</v>
      </c>
      <c r="E205" s="555">
        <v>0</v>
      </c>
      <c r="F205" s="555">
        <v>0</v>
      </c>
      <c r="G205" s="555">
        <v>0</v>
      </c>
      <c r="H205" s="555">
        <v>0.48</v>
      </c>
      <c r="I205" s="553">
        <v>0.48</v>
      </c>
      <c r="J205" s="555">
        <v>0</v>
      </c>
      <c r="K205" s="555">
        <v>0</v>
      </c>
      <c r="L205" s="555">
        <v>0</v>
      </c>
      <c r="M205" s="555">
        <v>0.48</v>
      </c>
      <c r="N205" s="553">
        <v>0</v>
      </c>
      <c r="O205" s="553">
        <v>0</v>
      </c>
      <c r="P205" s="553">
        <v>0</v>
      </c>
      <c r="Q205" s="553">
        <v>0</v>
      </c>
      <c r="R205" s="553">
        <v>0</v>
      </c>
      <c r="S205" s="553">
        <v>0.80700000000000005</v>
      </c>
      <c r="T205" s="552">
        <v>0</v>
      </c>
      <c r="U205" s="552">
        <v>0.32600000000000001</v>
      </c>
      <c r="V205" s="552">
        <v>0</v>
      </c>
      <c r="W205" s="552">
        <v>0.48100000000000004</v>
      </c>
      <c r="X205" s="92">
        <v>0</v>
      </c>
      <c r="Y205" s="92">
        <v>0</v>
      </c>
      <c r="Z205" s="92">
        <v>0</v>
      </c>
      <c r="AA205" s="91"/>
      <c r="AB205" s="92">
        <v>0</v>
      </c>
      <c r="AC205" s="92">
        <v>0</v>
      </c>
      <c r="AD205" s="92">
        <v>0</v>
      </c>
      <c r="AE205" s="92">
        <v>0</v>
      </c>
      <c r="AF205" s="92">
        <v>0</v>
      </c>
      <c r="AG205" s="92">
        <v>0</v>
      </c>
      <c r="AH205" s="92">
        <v>0</v>
      </c>
      <c r="AI205" s="92">
        <v>0</v>
      </c>
      <c r="AJ205" s="92">
        <v>0</v>
      </c>
      <c r="AK205" s="92">
        <v>0</v>
      </c>
      <c r="AL205" s="121"/>
    </row>
    <row r="206" spans="1:38" s="49" customFormat="1" ht="37.5" customHeight="1" outlineLevel="1" x14ac:dyDescent="0.25">
      <c r="A206" s="90" t="s">
        <v>357</v>
      </c>
      <c r="B206" s="48">
        <v>1.5</v>
      </c>
      <c r="C206" s="119" t="s">
        <v>683</v>
      </c>
      <c r="D206" s="553">
        <v>1.972</v>
      </c>
      <c r="E206" s="555">
        <v>0</v>
      </c>
      <c r="F206" s="555">
        <v>0</v>
      </c>
      <c r="G206" s="555">
        <v>1.972</v>
      </c>
      <c r="H206" s="555">
        <v>0</v>
      </c>
      <c r="I206" s="553">
        <v>0</v>
      </c>
      <c r="J206" s="555">
        <v>0</v>
      </c>
      <c r="K206" s="555">
        <v>0</v>
      </c>
      <c r="L206" s="555">
        <v>0</v>
      </c>
      <c r="M206" s="555">
        <v>0</v>
      </c>
      <c r="N206" s="553">
        <v>-1.972</v>
      </c>
      <c r="O206" s="553">
        <v>0</v>
      </c>
      <c r="P206" s="553">
        <v>0</v>
      </c>
      <c r="Q206" s="553">
        <v>-1.972</v>
      </c>
      <c r="R206" s="553">
        <v>0</v>
      </c>
      <c r="S206" s="553">
        <v>1.641</v>
      </c>
      <c r="T206" s="552">
        <v>0</v>
      </c>
      <c r="U206" s="552">
        <v>0</v>
      </c>
      <c r="V206" s="552">
        <v>1.641</v>
      </c>
      <c r="W206" s="552">
        <v>0</v>
      </c>
      <c r="X206" s="92">
        <v>0</v>
      </c>
      <c r="Y206" s="92">
        <v>0</v>
      </c>
      <c r="Z206" s="92">
        <v>0</v>
      </c>
      <c r="AA206" s="91"/>
      <c r="AB206" s="92">
        <v>0</v>
      </c>
      <c r="AC206" s="92">
        <v>0</v>
      </c>
      <c r="AD206" s="92">
        <v>0</v>
      </c>
      <c r="AE206" s="92">
        <v>0</v>
      </c>
      <c r="AF206" s="92">
        <v>0</v>
      </c>
      <c r="AG206" s="92">
        <v>0</v>
      </c>
      <c r="AH206" s="92">
        <v>0</v>
      </c>
      <c r="AI206" s="92">
        <v>0</v>
      </c>
      <c r="AJ206" s="92">
        <v>0</v>
      </c>
      <c r="AK206" s="92">
        <v>0</v>
      </c>
      <c r="AL206" s="121"/>
    </row>
    <row r="207" spans="1:38" s="49" customFormat="1" ht="37.5" customHeight="1" outlineLevel="1" x14ac:dyDescent="0.25">
      <c r="A207" s="90" t="s">
        <v>353</v>
      </c>
      <c r="B207" s="48">
        <v>1.5</v>
      </c>
      <c r="C207" s="119" t="s">
        <v>354</v>
      </c>
      <c r="D207" s="553">
        <v>4.914089E-2</v>
      </c>
      <c r="E207" s="555">
        <v>0</v>
      </c>
      <c r="F207" s="555">
        <v>0</v>
      </c>
      <c r="G207" s="555">
        <v>4.914089E-2</v>
      </c>
      <c r="H207" s="555">
        <v>0</v>
      </c>
      <c r="I207" s="553">
        <v>4.914089E-2</v>
      </c>
      <c r="J207" s="555">
        <v>0</v>
      </c>
      <c r="K207" s="555">
        <v>0</v>
      </c>
      <c r="L207" s="555">
        <v>4.914089E-2</v>
      </c>
      <c r="M207" s="555">
        <v>0</v>
      </c>
      <c r="N207" s="553">
        <v>0</v>
      </c>
      <c r="O207" s="553">
        <v>0</v>
      </c>
      <c r="P207" s="553">
        <v>0</v>
      </c>
      <c r="Q207" s="553">
        <v>0</v>
      </c>
      <c r="R207" s="553">
        <v>0</v>
      </c>
      <c r="S207" s="553">
        <v>0.91300000000000003</v>
      </c>
      <c r="T207" s="552">
        <v>0</v>
      </c>
      <c r="U207" s="552">
        <v>0</v>
      </c>
      <c r="V207" s="552">
        <v>0.91300000000000003</v>
      </c>
      <c r="W207" s="552">
        <v>0</v>
      </c>
      <c r="X207" s="92">
        <v>0</v>
      </c>
      <c r="Y207" s="92">
        <v>0</v>
      </c>
      <c r="Z207" s="92">
        <v>0</v>
      </c>
      <c r="AA207" s="91"/>
      <c r="AB207" s="92">
        <v>0</v>
      </c>
      <c r="AC207" s="92">
        <v>0</v>
      </c>
      <c r="AD207" s="92">
        <v>0</v>
      </c>
      <c r="AE207" s="92">
        <v>0</v>
      </c>
      <c r="AF207" s="92">
        <v>0</v>
      </c>
      <c r="AG207" s="92">
        <v>0</v>
      </c>
      <c r="AH207" s="92">
        <v>0</v>
      </c>
      <c r="AI207" s="92">
        <v>0</v>
      </c>
      <c r="AJ207" s="92">
        <v>0</v>
      </c>
      <c r="AK207" s="92">
        <v>0</v>
      </c>
      <c r="AL207" s="121"/>
    </row>
    <row r="208" spans="1:38" s="49" customFormat="1" ht="37.5" customHeight="1" outlineLevel="1" x14ac:dyDescent="0.25">
      <c r="A208" s="90" t="s">
        <v>358</v>
      </c>
      <c r="B208" s="48">
        <v>1.5</v>
      </c>
      <c r="C208" s="119" t="s">
        <v>354</v>
      </c>
      <c r="D208" s="553">
        <v>0</v>
      </c>
      <c r="E208" s="555">
        <v>0</v>
      </c>
      <c r="F208" s="555">
        <v>0</v>
      </c>
      <c r="G208" s="555">
        <v>0</v>
      </c>
      <c r="H208" s="555">
        <v>0</v>
      </c>
      <c r="I208" s="553">
        <v>0</v>
      </c>
      <c r="J208" s="555">
        <v>0</v>
      </c>
      <c r="K208" s="555">
        <v>0</v>
      </c>
      <c r="L208" s="555">
        <v>0</v>
      </c>
      <c r="M208" s="555">
        <v>0</v>
      </c>
      <c r="N208" s="553">
        <v>0</v>
      </c>
      <c r="O208" s="553">
        <v>0</v>
      </c>
      <c r="P208" s="553">
        <v>0</v>
      </c>
      <c r="Q208" s="553">
        <v>0</v>
      </c>
      <c r="R208" s="553">
        <v>0</v>
      </c>
      <c r="S208" s="553">
        <v>0</v>
      </c>
      <c r="T208" s="552">
        <v>0</v>
      </c>
      <c r="U208" s="552">
        <v>0</v>
      </c>
      <c r="V208" s="552">
        <v>0</v>
      </c>
      <c r="W208" s="552">
        <v>0</v>
      </c>
      <c r="X208" s="92">
        <v>0</v>
      </c>
      <c r="Y208" s="92">
        <v>0</v>
      </c>
      <c r="Z208" s="92">
        <v>0</v>
      </c>
      <c r="AA208" s="91"/>
      <c r="AB208" s="92">
        <v>0</v>
      </c>
      <c r="AC208" s="92">
        <v>0</v>
      </c>
      <c r="AD208" s="92">
        <v>0</v>
      </c>
      <c r="AE208" s="92">
        <v>0</v>
      </c>
      <c r="AF208" s="92">
        <v>0</v>
      </c>
      <c r="AG208" s="92">
        <v>0</v>
      </c>
      <c r="AH208" s="92">
        <v>0</v>
      </c>
      <c r="AI208" s="92">
        <v>0</v>
      </c>
      <c r="AJ208" s="92">
        <v>0</v>
      </c>
      <c r="AK208" s="92">
        <v>0</v>
      </c>
      <c r="AL208" s="121"/>
    </row>
    <row r="209" spans="1:38" s="49" customFormat="1" ht="37.5" customHeight="1" outlineLevel="1" x14ac:dyDescent="0.25">
      <c r="A209" s="90" t="s">
        <v>357</v>
      </c>
      <c r="B209" s="48">
        <v>1.5</v>
      </c>
      <c r="C209" s="119" t="s">
        <v>684</v>
      </c>
      <c r="D209" s="553">
        <v>13.064</v>
      </c>
      <c r="E209" s="555">
        <v>0</v>
      </c>
      <c r="F209" s="555">
        <v>0</v>
      </c>
      <c r="G209" s="555">
        <v>13.064</v>
      </c>
      <c r="H209" s="555">
        <v>0</v>
      </c>
      <c r="I209" s="553">
        <v>0</v>
      </c>
      <c r="J209" s="555">
        <v>0</v>
      </c>
      <c r="K209" s="555">
        <v>0</v>
      </c>
      <c r="L209" s="555">
        <v>0</v>
      </c>
      <c r="M209" s="555">
        <v>0</v>
      </c>
      <c r="N209" s="553">
        <v>-13.064</v>
      </c>
      <c r="O209" s="553">
        <v>0</v>
      </c>
      <c r="P209" s="553">
        <v>0</v>
      </c>
      <c r="Q209" s="553">
        <v>-13.064</v>
      </c>
      <c r="R209" s="553">
        <v>0</v>
      </c>
      <c r="S209" s="553">
        <v>11.061</v>
      </c>
      <c r="T209" s="552">
        <v>0</v>
      </c>
      <c r="U209" s="552">
        <v>0</v>
      </c>
      <c r="V209" s="552">
        <v>11.061</v>
      </c>
      <c r="W209" s="552">
        <v>0</v>
      </c>
      <c r="X209" s="92">
        <v>0</v>
      </c>
      <c r="Y209" s="92">
        <v>0</v>
      </c>
      <c r="Z209" s="92">
        <v>0</v>
      </c>
      <c r="AA209" s="91"/>
      <c r="AB209" s="92">
        <v>0</v>
      </c>
      <c r="AC209" s="92">
        <v>0</v>
      </c>
      <c r="AD209" s="92">
        <v>0</v>
      </c>
      <c r="AE209" s="92">
        <v>0</v>
      </c>
      <c r="AF209" s="92">
        <v>0</v>
      </c>
      <c r="AG209" s="92">
        <v>0</v>
      </c>
      <c r="AH209" s="92">
        <v>0</v>
      </c>
      <c r="AI209" s="92">
        <v>0</v>
      </c>
      <c r="AJ209" s="92">
        <v>0</v>
      </c>
      <c r="AK209" s="92">
        <v>0</v>
      </c>
      <c r="AL209" s="121"/>
    </row>
    <row r="210" spans="1:38" s="49" customFormat="1" ht="37.5" customHeight="1" outlineLevel="1" x14ac:dyDescent="0.25">
      <c r="A210" s="90" t="s">
        <v>353</v>
      </c>
      <c r="B210" s="48">
        <v>1.5</v>
      </c>
      <c r="C210" s="119" t="s">
        <v>359</v>
      </c>
      <c r="D210" s="553">
        <v>0</v>
      </c>
      <c r="E210" s="555">
        <v>0</v>
      </c>
      <c r="F210" s="555">
        <v>0</v>
      </c>
      <c r="G210" s="555">
        <v>0</v>
      </c>
      <c r="H210" s="555">
        <v>0</v>
      </c>
      <c r="I210" s="553">
        <v>4.37</v>
      </c>
      <c r="J210" s="555">
        <v>0</v>
      </c>
      <c r="K210" s="555">
        <v>0</v>
      </c>
      <c r="L210" s="555">
        <v>4.37</v>
      </c>
      <c r="M210" s="555">
        <v>0</v>
      </c>
      <c r="N210" s="553">
        <v>4.37</v>
      </c>
      <c r="O210" s="553">
        <v>0</v>
      </c>
      <c r="P210" s="553">
        <v>0</v>
      </c>
      <c r="Q210" s="553">
        <v>4.37</v>
      </c>
      <c r="R210" s="553">
        <v>0</v>
      </c>
      <c r="S210" s="553">
        <v>3.7120000000000002</v>
      </c>
      <c r="T210" s="552">
        <v>0</v>
      </c>
      <c r="U210" s="552">
        <v>0</v>
      </c>
      <c r="V210" s="552">
        <v>3.7120000000000002</v>
      </c>
      <c r="W210" s="552">
        <v>0</v>
      </c>
      <c r="X210" s="92">
        <v>0</v>
      </c>
      <c r="Y210" s="92">
        <v>0</v>
      </c>
      <c r="Z210" s="92">
        <v>0</v>
      </c>
      <c r="AA210" s="91"/>
      <c r="AB210" s="92">
        <v>0</v>
      </c>
      <c r="AC210" s="92">
        <v>0</v>
      </c>
      <c r="AD210" s="92">
        <v>0</v>
      </c>
      <c r="AE210" s="92">
        <v>0</v>
      </c>
      <c r="AF210" s="92">
        <v>0</v>
      </c>
      <c r="AG210" s="92">
        <v>0</v>
      </c>
      <c r="AH210" s="92">
        <v>0</v>
      </c>
      <c r="AI210" s="92">
        <v>0</v>
      </c>
      <c r="AJ210" s="92">
        <v>0</v>
      </c>
      <c r="AK210" s="92">
        <v>0</v>
      </c>
      <c r="AL210" s="121"/>
    </row>
    <row r="211" spans="1:38" s="49" customFormat="1" ht="37.5" customHeight="1" outlineLevel="1" x14ac:dyDescent="0.25">
      <c r="A211" s="90" t="s">
        <v>356</v>
      </c>
      <c r="B211" s="48">
        <v>1.5</v>
      </c>
      <c r="C211" s="119" t="s">
        <v>359</v>
      </c>
      <c r="D211" s="553">
        <v>17.853000000000002</v>
      </c>
      <c r="E211" s="555">
        <v>0</v>
      </c>
      <c r="F211" s="555">
        <v>0</v>
      </c>
      <c r="G211" s="555">
        <v>17.853000000000002</v>
      </c>
      <c r="H211" s="555">
        <v>0</v>
      </c>
      <c r="I211" s="553">
        <v>0</v>
      </c>
      <c r="J211" s="555">
        <v>0</v>
      </c>
      <c r="K211" s="555">
        <v>0</v>
      </c>
      <c r="L211" s="555">
        <v>0</v>
      </c>
      <c r="M211" s="555">
        <v>0</v>
      </c>
      <c r="N211" s="553">
        <v>-17.853000000000002</v>
      </c>
      <c r="O211" s="553">
        <v>0</v>
      </c>
      <c r="P211" s="553">
        <v>0</v>
      </c>
      <c r="Q211" s="553">
        <v>-17.853000000000002</v>
      </c>
      <c r="R211" s="553">
        <v>0</v>
      </c>
      <c r="S211" s="553">
        <v>25.931000000000001</v>
      </c>
      <c r="T211" s="552">
        <v>0</v>
      </c>
      <c r="U211" s="552">
        <v>0</v>
      </c>
      <c r="V211" s="552">
        <v>25.923999999999999</v>
      </c>
      <c r="W211" s="552">
        <v>7.0000000000000001E-3</v>
      </c>
      <c r="X211" s="92">
        <v>0</v>
      </c>
      <c r="Y211" s="92">
        <v>0</v>
      </c>
      <c r="Z211" s="92">
        <v>0</v>
      </c>
      <c r="AA211" s="91"/>
      <c r="AB211" s="92">
        <v>0</v>
      </c>
      <c r="AC211" s="92">
        <v>0</v>
      </c>
      <c r="AD211" s="92">
        <v>0</v>
      </c>
      <c r="AE211" s="92">
        <v>0</v>
      </c>
      <c r="AF211" s="92">
        <v>0</v>
      </c>
      <c r="AG211" s="92">
        <v>0</v>
      </c>
      <c r="AH211" s="92">
        <v>0</v>
      </c>
      <c r="AI211" s="92">
        <v>0</v>
      </c>
      <c r="AJ211" s="92">
        <v>0</v>
      </c>
      <c r="AK211" s="92">
        <v>0</v>
      </c>
      <c r="AL211" s="121"/>
    </row>
    <row r="212" spans="1:38" s="49" customFormat="1" ht="37.5" customHeight="1" outlineLevel="1" x14ac:dyDescent="0.25">
      <c r="A212" s="90" t="s">
        <v>357</v>
      </c>
      <c r="B212" s="48">
        <v>1.5</v>
      </c>
      <c r="C212" s="119" t="s">
        <v>685</v>
      </c>
      <c r="D212" s="553">
        <v>0</v>
      </c>
      <c r="E212" s="555">
        <v>0</v>
      </c>
      <c r="F212" s="555">
        <v>0</v>
      </c>
      <c r="G212" s="555">
        <v>0</v>
      </c>
      <c r="H212" s="555">
        <v>0</v>
      </c>
      <c r="I212" s="553">
        <v>0</v>
      </c>
      <c r="J212" s="555">
        <v>0</v>
      </c>
      <c r="K212" s="555">
        <v>0</v>
      </c>
      <c r="L212" s="555">
        <v>0</v>
      </c>
      <c r="M212" s="555">
        <v>0</v>
      </c>
      <c r="N212" s="553">
        <v>0</v>
      </c>
      <c r="O212" s="553">
        <v>0</v>
      </c>
      <c r="P212" s="553">
        <v>0</v>
      </c>
      <c r="Q212" s="553">
        <v>0</v>
      </c>
      <c r="R212" s="553">
        <v>0</v>
      </c>
      <c r="S212" s="553">
        <v>0</v>
      </c>
      <c r="T212" s="552">
        <v>0</v>
      </c>
      <c r="U212" s="552">
        <v>0</v>
      </c>
      <c r="V212" s="552">
        <v>0</v>
      </c>
      <c r="W212" s="552">
        <v>0</v>
      </c>
      <c r="X212" s="92">
        <v>0</v>
      </c>
      <c r="Y212" s="92">
        <v>0</v>
      </c>
      <c r="Z212" s="92">
        <v>0</v>
      </c>
      <c r="AA212" s="91"/>
      <c r="AB212" s="92">
        <v>0</v>
      </c>
      <c r="AC212" s="92">
        <v>0</v>
      </c>
      <c r="AD212" s="92">
        <v>0</v>
      </c>
      <c r="AE212" s="92">
        <v>0</v>
      </c>
      <c r="AF212" s="92">
        <v>0</v>
      </c>
      <c r="AG212" s="92">
        <v>0</v>
      </c>
      <c r="AH212" s="92">
        <v>0</v>
      </c>
      <c r="AI212" s="92">
        <v>0</v>
      </c>
      <c r="AJ212" s="92">
        <v>0</v>
      </c>
      <c r="AK212" s="92">
        <v>0</v>
      </c>
      <c r="AL212" s="121"/>
    </row>
    <row r="213" spans="1:38" s="49" customFormat="1" ht="37.5" customHeight="1" outlineLevel="1" x14ac:dyDescent="0.25">
      <c r="A213" s="90" t="s">
        <v>356</v>
      </c>
      <c r="B213" s="48">
        <v>1.5</v>
      </c>
      <c r="C213" s="119" t="s">
        <v>360</v>
      </c>
      <c r="D213" s="553">
        <v>0</v>
      </c>
      <c r="E213" s="555">
        <v>0</v>
      </c>
      <c r="F213" s="555">
        <v>0</v>
      </c>
      <c r="G213" s="555">
        <v>0</v>
      </c>
      <c r="H213" s="555">
        <v>0</v>
      </c>
      <c r="I213" s="553">
        <v>1.0909999999999997</v>
      </c>
      <c r="J213" s="555">
        <v>0</v>
      </c>
      <c r="K213" s="555">
        <v>0</v>
      </c>
      <c r="L213" s="555">
        <v>1.0909999999999997</v>
      </c>
      <c r="M213" s="555">
        <v>0</v>
      </c>
      <c r="N213" s="553">
        <v>1.0909999999999997</v>
      </c>
      <c r="O213" s="553">
        <v>0</v>
      </c>
      <c r="P213" s="553">
        <v>0</v>
      </c>
      <c r="Q213" s="553">
        <v>1.0909999999999997</v>
      </c>
      <c r="R213" s="553">
        <v>0</v>
      </c>
      <c r="S213" s="553">
        <v>1.903</v>
      </c>
      <c r="T213" s="552">
        <v>0</v>
      </c>
      <c r="U213" s="552">
        <v>0</v>
      </c>
      <c r="V213" s="552">
        <v>1.903</v>
      </c>
      <c r="W213" s="552">
        <v>0</v>
      </c>
      <c r="X213" s="92">
        <v>0</v>
      </c>
      <c r="Y213" s="92">
        <v>0</v>
      </c>
      <c r="Z213" s="92">
        <v>0</v>
      </c>
      <c r="AA213" s="91"/>
      <c r="AB213" s="92">
        <v>0</v>
      </c>
      <c r="AC213" s="92">
        <v>0</v>
      </c>
      <c r="AD213" s="92">
        <v>0</v>
      </c>
      <c r="AE213" s="92">
        <v>0</v>
      </c>
      <c r="AF213" s="92">
        <v>0</v>
      </c>
      <c r="AG213" s="92">
        <v>0</v>
      </c>
      <c r="AH213" s="92">
        <v>0</v>
      </c>
      <c r="AI213" s="92">
        <v>0</v>
      </c>
      <c r="AJ213" s="92">
        <v>0</v>
      </c>
      <c r="AK213" s="92">
        <v>0</v>
      </c>
      <c r="AL213" s="121"/>
    </row>
    <row r="214" spans="1:38" s="49" customFormat="1" ht="37.5" customHeight="1" outlineLevel="1" x14ac:dyDescent="0.25">
      <c r="A214" s="90" t="s">
        <v>353</v>
      </c>
      <c r="B214" s="48">
        <v>1.5</v>
      </c>
      <c r="C214" s="119" t="s">
        <v>876</v>
      </c>
      <c r="D214" s="553">
        <v>0</v>
      </c>
      <c r="E214" s="555">
        <v>0</v>
      </c>
      <c r="F214" s="555">
        <v>0</v>
      </c>
      <c r="G214" s="555">
        <v>0</v>
      </c>
      <c r="H214" s="555">
        <v>0</v>
      </c>
      <c r="I214" s="553">
        <v>0.22842439999999997</v>
      </c>
      <c r="J214" s="555">
        <v>0</v>
      </c>
      <c r="K214" s="555">
        <v>0</v>
      </c>
      <c r="L214" s="555">
        <v>0.22842439999999997</v>
      </c>
      <c r="M214" s="555">
        <v>0</v>
      </c>
      <c r="N214" s="553">
        <v>0.22842439999999997</v>
      </c>
      <c r="O214" s="553">
        <v>0</v>
      </c>
      <c r="P214" s="553">
        <v>0</v>
      </c>
      <c r="Q214" s="553">
        <v>0.22842439999999997</v>
      </c>
      <c r="R214" s="553">
        <v>0</v>
      </c>
      <c r="S214" s="553">
        <v>1.0880000000000001</v>
      </c>
      <c r="T214" s="552">
        <v>0</v>
      </c>
      <c r="U214" s="552">
        <v>0</v>
      </c>
      <c r="V214" s="552">
        <v>1.0880000000000001</v>
      </c>
      <c r="W214" s="552">
        <v>0</v>
      </c>
      <c r="X214" s="92">
        <v>0</v>
      </c>
      <c r="Y214" s="92">
        <v>0</v>
      </c>
      <c r="Z214" s="92">
        <v>0</v>
      </c>
      <c r="AA214" s="91"/>
      <c r="AB214" s="92">
        <v>0</v>
      </c>
      <c r="AC214" s="92">
        <v>0</v>
      </c>
      <c r="AD214" s="92">
        <v>0</v>
      </c>
      <c r="AE214" s="92">
        <v>0</v>
      </c>
      <c r="AF214" s="92">
        <v>0</v>
      </c>
      <c r="AG214" s="92">
        <v>0</v>
      </c>
      <c r="AH214" s="92">
        <v>0</v>
      </c>
      <c r="AI214" s="92">
        <v>0</v>
      </c>
      <c r="AJ214" s="92">
        <v>0</v>
      </c>
      <c r="AK214" s="92">
        <v>0</v>
      </c>
      <c r="AL214" s="121"/>
    </row>
    <row r="215" spans="1:38" s="49" customFormat="1" ht="37.5" customHeight="1" outlineLevel="1" x14ac:dyDescent="0.25">
      <c r="A215" s="90" t="s">
        <v>357</v>
      </c>
      <c r="B215" s="48">
        <v>1.5</v>
      </c>
      <c r="C215" s="119" t="s">
        <v>686</v>
      </c>
      <c r="D215" s="553">
        <v>0</v>
      </c>
      <c r="E215" s="555">
        <v>0</v>
      </c>
      <c r="F215" s="555">
        <v>0</v>
      </c>
      <c r="G215" s="555">
        <v>0</v>
      </c>
      <c r="H215" s="555">
        <v>0</v>
      </c>
      <c r="I215" s="553">
        <v>0</v>
      </c>
      <c r="J215" s="555">
        <v>0</v>
      </c>
      <c r="K215" s="555">
        <v>0</v>
      </c>
      <c r="L215" s="555">
        <v>0</v>
      </c>
      <c r="M215" s="555">
        <v>0</v>
      </c>
      <c r="N215" s="553">
        <v>0</v>
      </c>
      <c r="O215" s="553">
        <v>0</v>
      </c>
      <c r="P215" s="553">
        <v>0</v>
      </c>
      <c r="Q215" s="553">
        <v>0</v>
      </c>
      <c r="R215" s="553">
        <v>0</v>
      </c>
      <c r="S215" s="553">
        <v>0</v>
      </c>
      <c r="T215" s="552">
        <v>0</v>
      </c>
      <c r="U215" s="552">
        <v>0</v>
      </c>
      <c r="V215" s="552">
        <v>0</v>
      </c>
      <c r="W215" s="552">
        <v>0</v>
      </c>
      <c r="X215" s="92">
        <v>0</v>
      </c>
      <c r="Y215" s="92">
        <v>0</v>
      </c>
      <c r="Z215" s="92">
        <v>0</v>
      </c>
      <c r="AA215" s="91"/>
      <c r="AB215" s="92">
        <v>0</v>
      </c>
      <c r="AC215" s="92">
        <v>0</v>
      </c>
      <c r="AD215" s="92">
        <v>0</v>
      </c>
      <c r="AE215" s="92">
        <v>0</v>
      </c>
      <c r="AF215" s="92">
        <v>0</v>
      </c>
      <c r="AG215" s="92">
        <v>0</v>
      </c>
      <c r="AH215" s="92">
        <v>0</v>
      </c>
      <c r="AI215" s="92">
        <v>0</v>
      </c>
      <c r="AJ215" s="92">
        <v>0</v>
      </c>
      <c r="AK215" s="92">
        <v>0</v>
      </c>
      <c r="AL215" s="121"/>
    </row>
    <row r="216" spans="1:38" s="49" customFormat="1" ht="37.5" customHeight="1" outlineLevel="1" x14ac:dyDescent="0.25">
      <c r="A216" s="90" t="s">
        <v>879</v>
      </c>
      <c r="B216" s="48">
        <v>1.5</v>
      </c>
      <c r="C216" s="119" t="s">
        <v>1015</v>
      </c>
      <c r="D216" s="553">
        <v>0</v>
      </c>
      <c r="E216" s="555">
        <v>0</v>
      </c>
      <c r="F216" s="555">
        <v>0</v>
      </c>
      <c r="G216" s="555">
        <v>0</v>
      </c>
      <c r="H216" s="555">
        <v>0</v>
      </c>
      <c r="I216" s="553">
        <v>0.62669300000000006</v>
      </c>
      <c r="J216" s="555">
        <v>0</v>
      </c>
      <c r="K216" s="555">
        <v>0</v>
      </c>
      <c r="L216" s="555">
        <v>0.52919300000000002</v>
      </c>
      <c r="M216" s="555">
        <v>9.7500000000000003E-2</v>
      </c>
      <c r="N216" s="553">
        <v>0.62669300000000006</v>
      </c>
      <c r="O216" s="553">
        <v>0</v>
      </c>
      <c r="P216" s="553">
        <v>0</v>
      </c>
      <c r="Q216" s="553">
        <v>0.52919300000000002</v>
      </c>
      <c r="R216" s="553">
        <v>9.7500000000000003E-2</v>
      </c>
      <c r="S216" s="553">
        <v>0.62669300000000006</v>
      </c>
      <c r="T216" s="552">
        <v>0</v>
      </c>
      <c r="U216" s="552">
        <v>0.52919300000000002</v>
      </c>
      <c r="V216" s="552">
        <v>0</v>
      </c>
      <c r="W216" s="552">
        <v>9.7500000000000003E-2</v>
      </c>
      <c r="X216" s="92">
        <v>0</v>
      </c>
      <c r="Y216" s="92">
        <v>0</v>
      </c>
      <c r="Z216" s="92">
        <v>0</v>
      </c>
      <c r="AA216" s="91"/>
      <c r="AB216" s="92">
        <v>0</v>
      </c>
      <c r="AC216" s="92">
        <v>0</v>
      </c>
      <c r="AD216" s="92">
        <v>0</v>
      </c>
      <c r="AE216" s="92">
        <v>0</v>
      </c>
      <c r="AF216" s="92">
        <v>0</v>
      </c>
      <c r="AG216" s="92">
        <v>0</v>
      </c>
      <c r="AH216" s="92">
        <v>0</v>
      </c>
      <c r="AI216" s="92">
        <v>0</v>
      </c>
      <c r="AJ216" s="92">
        <v>0</v>
      </c>
      <c r="AK216" s="92">
        <v>0</v>
      </c>
      <c r="AL216" s="121"/>
    </row>
    <row r="217" spans="1:38" s="49" customFormat="1" ht="37.5" customHeight="1" outlineLevel="1" x14ac:dyDescent="0.25">
      <c r="A217" s="90" t="s">
        <v>358</v>
      </c>
      <c r="B217" s="48">
        <v>1.5</v>
      </c>
      <c r="C217" s="119" t="s">
        <v>1016</v>
      </c>
      <c r="D217" s="553">
        <v>0</v>
      </c>
      <c r="E217" s="555">
        <v>0</v>
      </c>
      <c r="F217" s="555">
        <v>0</v>
      </c>
      <c r="G217" s="555">
        <v>0</v>
      </c>
      <c r="H217" s="555">
        <v>0</v>
      </c>
      <c r="I217" s="553">
        <v>0</v>
      </c>
      <c r="J217" s="555">
        <v>0</v>
      </c>
      <c r="K217" s="555">
        <v>0</v>
      </c>
      <c r="L217" s="555">
        <v>0</v>
      </c>
      <c r="M217" s="555">
        <v>0</v>
      </c>
      <c r="N217" s="553">
        <v>0</v>
      </c>
      <c r="O217" s="553">
        <v>0</v>
      </c>
      <c r="P217" s="553">
        <v>0</v>
      </c>
      <c r="Q217" s="553">
        <v>0</v>
      </c>
      <c r="R217" s="553">
        <v>0</v>
      </c>
      <c r="S217" s="553">
        <v>0.82</v>
      </c>
      <c r="T217" s="552">
        <v>0</v>
      </c>
      <c r="U217" s="552">
        <v>0</v>
      </c>
      <c r="V217" s="552">
        <v>0</v>
      </c>
      <c r="W217" s="552">
        <v>0.82</v>
      </c>
      <c r="X217" s="92">
        <v>0</v>
      </c>
      <c r="Y217" s="92">
        <v>0</v>
      </c>
      <c r="Z217" s="92">
        <v>0</v>
      </c>
      <c r="AA217" s="91"/>
      <c r="AB217" s="92">
        <v>0</v>
      </c>
      <c r="AC217" s="92">
        <v>0</v>
      </c>
      <c r="AD217" s="92">
        <v>0</v>
      </c>
      <c r="AE217" s="92">
        <v>0</v>
      </c>
      <c r="AF217" s="92">
        <v>0</v>
      </c>
      <c r="AG217" s="92">
        <v>0</v>
      </c>
      <c r="AH217" s="92">
        <v>0</v>
      </c>
      <c r="AI217" s="92">
        <v>0</v>
      </c>
      <c r="AJ217" s="92">
        <v>0</v>
      </c>
      <c r="AK217" s="92">
        <v>0</v>
      </c>
      <c r="AL217" s="121"/>
    </row>
    <row r="218" spans="1:38" s="49" customFormat="1" ht="37.5" customHeight="1" outlineLevel="1" x14ac:dyDescent="0.25">
      <c r="A218" s="90" t="s">
        <v>353</v>
      </c>
      <c r="B218" s="48">
        <v>1.5</v>
      </c>
      <c r="C218" s="119" t="s">
        <v>877</v>
      </c>
      <c r="D218" s="553">
        <v>0</v>
      </c>
      <c r="E218" s="555">
        <v>0</v>
      </c>
      <c r="F218" s="555">
        <v>0</v>
      </c>
      <c r="G218" s="555">
        <v>0</v>
      </c>
      <c r="H218" s="555">
        <v>0</v>
      </c>
      <c r="I218" s="553">
        <v>0.19500000000000001</v>
      </c>
      <c r="J218" s="555">
        <v>0</v>
      </c>
      <c r="K218" s="555">
        <v>0.19500000000000001</v>
      </c>
      <c r="L218" s="555">
        <v>0</v>
      </c>
      <c r="M218" s="555">
        <v>0</v>
      </c>
      <c r="N218" s="553">
        <v>0.19500000000000001</v>
      </c>
      <c r="O218" s="553">
        <v>0</v>
      </c>
      <c r="P218" s="553">
        <v>0.19500000000000001</v>
      </c>
      <c r="Q218" s="553">
        <v>0</v>
      </c>
      <c r="R218" s="553">
        <v>0</v>
      </c>
      <c r="S218" s="553">
        <v>0</v>
      </c>
      <c r="T218" s="552">
        <v>0</v>
      </c>
      <c r="U218" s="552">
        <v>0</v>
      </c>
      <c r="V218" s="552">
        <v>0</v>
      </c>
      <c r="W218" s="552">
        <v>0</v>
      </c>
      <c r="X218" s="92">
        <v>0</v>
      </c>
      <c r="Y218" s="92">
        <v>0</v>
      </c>
      <c r="Z218" s="92">
        <v>0</v>
      </c>
      <c r="AA218" s="91"/>
      <c r="AB218" s="92">
        <v>0</v>
      </c>
      <c r="AC218" s="92">
        <v>0</v>
      </c>
      <c r="AD218" s="92">
        <v>0</v>
      </c>
      <c r="AE218" s="92">
        <v>0</v>
      </c>
      <c r="AF218" s="92">
        <v>0</v>
      </c>
      <c r="AG218" s="92">
        <v>0</v>
      </c>
      <c r="AH218" s="92">
        <v>0</v>
      </c>
      <c r="AI218" s="92">
        <v>0</v>
      </c>
      <c r="AJ218" s="92">
        <v>0</v>
      </c>
      <c r="AK218" s="92">
        <v>0</v>
      </c>
      <c r="AL218" s="121"/>
    </row>
    <row r="219" spans="1:38" s="49" customFormat="1" ht="37.5" customHeight="1" outlineLevel="1" x14ac:dyDescent="0.25">
      <c r="A219" s="90" t="s">
        <v>355</v>
      </c>
      <c r="B219" s="48">
        <v>1.5</v>
      </c>
      <c r="C219" s="119" t="s">
        <v>1017</v>
      </c>
      <c r="D219" s="553">
        <v>94.352564974199993</v>
      </c>
      <c r="E219" s="555">
        <v>8.2429193600000019</v>
      </c>
      <c r="F219" s="555">
        <v>34.302106010000003</v>
      </c>
      <c r="G219" s="555">
        <v>37.272454614199994</v>
      </c>
      <c r="H219" s="555">
        <v>14.535084990000001</v>
      </c>
      <c r="I219" s="553">
        <v>81.663165757999991</v>
      </c>
      <c r="J219" s="555">
        <v>1.0150639299999999</v>
      </c>
      <c r="K219" s="555">
        <v>25.523308450000002</v>
      </c>
      <c r="L219" s="555">
        <v>44.235948428</v>
      </c>
      <c r="M219" s="555">
        <v>10.888844949999996</v>
      </c>
      <c r="N219" s="553">
        <v>-12.689399216200002</v>
      </c>
      <c r="O219" s="553">
        <v>-7.2278554300000017</v>
      </c>
      <c r="P219" s="553">
        <v>-8.778797560000001</v>
      </c>
      <c r="Q219" s="553">
        <v>6.9634938138000066</v>
      </c>
      <c r="R219" s="553">
        <v>-3.6462400400000057</v>
      </c>
      <c r="S219" s="553">
        <v>0</v>
      </c>
      <c r="T219" s="552">
        <v>0</v>
      </c>
      <c r="U219" s="552">
        <v>0</v>
      </c>
      <c r="V219" s="552">
        <v>0</v>
      </c>
      <c r="W219" s="552">
        <v>0</v>
      </c>
      <c r="X219" s="92">
        <v>0</v>
      </c>
      <c r="Y219" s="92">
        <v>0</v>
      </c>
      <c r="Z219" s="92">
        <v>0</v>
      </c>
      <c r="AA219" s="91"/>
      <c r="AB219" s="92">
        <v>0</v>
      </c>
      <c r="AC219" s="92">
        <v>0</v>
      </c>
      <c r="AD219" s="92">
        <v>0</v>
      </c>
      <c r="AE219" s="92">
        <v>0</v>
      </c>
      <c r="AF219" s="92">
        <v>0</v>
      </c>
      <c r="AG219" s="92">
        <v>0</v>
      </c>
      <c r="AH219" s="92">
        <v>0</v>
      </c>
      <c r="AI219" s="92">
        <v>0</v>
      </c>
      <c r="AJ219" s="92">
        <v>0</v>
      </c>
      <c r="AK219" s="92">
        <v>0</v>
      </c>
      <c r="AL219" s="121"/>
    </row>
    <row r="220" spans="1:38" s="49" customFormat="1" ht="37.5" customHeight="1" outlineLevel="1" x14ac:dyDescent="0.25">
      <c r="A220" s="90" t="s">
        <v>357</v>
      </c>
      <c r="B220" s="48">
        <v>1.5</v>
      </c>
      <c r="C220" s="119" t="s">
        <v>1017</v>
      </c>
      <c r="D220" s="553">
        <v>11.078000000000001</v>
      </c>
      <c r="E220" s="555">
        <v>0</v>
      </c>
      <c r="F220" s="555">
        <v>0.67600000000000005</v>
      </c>
      <c r="G220" s="555">
        <v>9.7640000000000011</v>
      </c>
      <c r="H220" s="555">
        <v>0.63800000000000001</v>
      </c>
      <c r="I220" s="553">
        <v>33.120999999999995</v>
      </c>
      <c r="J220" s="555">
        <v>0.17700000000000002</v>
      </c>
      <c r="K220" s="555">
        <v>13.4</v>
      </c>
      <c r="L220" s="555">
        <v>18.905999999999999</v>
      </c>
      <c r="M220" s="555">
        <v>0.63800000000000001</v>
      </c>
      <c r="N220" s="553">
        <v>22.042999999999999</v>
      </c>
      <c r="O220" s="553">
        <v>0.17700000000000002</v>
      </c>
      <c r="P220" s="553">
        <v>12.724</v>
      </c>
      <c r="Q220" s="553">
        <v>9.1419999999999977</v>
      </c>
      <c r="R220" s="553">
        <v>0</v>
      </c>
      <c r="S220" s="553">
        <v>0</v>
      </c>
      <c r="T220" s="552">
        <v>0</v>
      </c>
      <c r="U220" s="552">
        <v>0</v>
      </c>
      <c r="V220" s="552">
        <v>0</v>
      </c>
      <c r="W220" s="552">
        <v>0</v>
      </c>
      <c r="X220" s="92">
        <v>0</v>
      </c>
      <c r="Y220" s="92">
        <v>0</v>
      </c>
      <c r="Z220" s="92">
        <v>0</v>
      </c>
      <c r="AA220" s="91"/>
      <c r="AB220" s="92">
        <v>0</v>
      </c>
      <c r="AC220" s="92">
        <v>0</v>
      </c>
      <c r="AD220" s="92">
        <v>0</v>
      </c>
      <c r="AE220" s="92">
        <v>0</v>
      </c>
      <c r="AF220" s="92">
        <v>0</v>
      </c>
      <c r="AG220" s="92">
        <v>0</v>
      </c>
      <c r="AH220" s="92">
        <v>0</v>
      </c>
      <c r="AI220" s="92">
        <v>0</v>
      </c>
      <c r="AJ220" s="92">
        <v>0</v>
      </c>
      <c r="AK220" s="92">
        <v>0</v>
      </c>
      <c r="AL220" s="121"/>
    </row>
    <row r="221" spans="1:38" s="49" customFormat="1" ht="37.5" customHeight="1" outlineLevel="1" x14ac:dyDescent="0.25">
      <c r="A221" s="90" t="s">
        <v>356</v>
      </c>
      <c r="B221" s="48">
        <v>1.5</v>
      </c>
      <c r="C221" s="119" t="s">
        <v>1017</v>
      </c>
      <c r="D221" s="553">
        <v>114.18967815633239</v>
      </c>
      <c r="E221" s="555">
        <v>10.618919046771598</v>
      </c>
      <c r="F221" s="555">
        <v>40.774163703578303</v>
      </c>
      <c r="G221" s="555">
        <v>62.71122056956078</v>
      </c>
      <c r="H221" s="555">
        <v>8.5374836421706846E-2</v>
      </c>
      <c r="I221" s="553">
        <v>130.50889508</v>
      </c>
      <c r="J221" s="555">
        <v>7.0764614600000009</v>
      </c>
      <c r="K221" s="555">
        <v>64.264690619999996</v>
      </c>
      <c r="L221" s="555">
        <v>38.057000000000002</v>
      </c>
      <c r="M221" s="555">
        <v>21.110742999999999</v>
      </c>
      <c r="N221" s="553">
        <v>16.319216923667611</v>
      </c>
      <c r="O221" s="553">
        <v>-3.5424575867715973</v>
      </c>
      <c r="P221" s="553">
        <v>23.490526916421693</v>
      </c>
      <c r="Q221" s="553">
        <v>-24.654220569560778</v>
      </c>
      <c r="R221" s="553">
        <v>21.025368163578293</v>
      </c>
      <c r="S221" s="553">
        <v>0</v>
      </c>
      <c r="T221" s="552">
        <v>0</v>
      </c>
      <c r="U221" s="552">
        <v>0</v>
      </c>
      <c r="V221" s="552">
        <v>0</v>
      </c>
      <c r="W221" s="552">
        <v>0</v>
      </c>
      <c r="X221" s="92">
        <v>0</v>
      </c>
      <c r="Y221" s="92">
        <v>0</v>
      </c>
      <c r="Z221" s="92">
        <v>0</v>
      </c>
      <c r="AA221" s="91"/>
      <c r="AB221" s="92">
        <v>0</v>
      </c>
      <c r="AC221" s="92">
        <v>0</v>
      </c>
      <c r="AD221" s="92">
        <v>0</v>
      </c>
      <c r="AE221" s="92">
        <v>0</v>
      </c>
      <c r="AF221" s="92">
        <v>0</v>
      </c>
      <c r="AG221" s="92">
        <v>0</v>
      </c>
      <c r="AH221" s="92">
        <v>0</v>
      </c>
      <c r="AI221" s="92">
        <v>0</v>
      </c>
      <c r="AJ221" s="92">
        <v>0</v>
      </c>
      <c r="AK221" s="92">
        <v>0</v>
      </c>
      <c r="AL221" s="121"/>
    </row>
    <row r="222" spans="1:38" s="49" customFormat="1" ht="37.5" customHeight="1" outlineLevel="1" x14ac:dyDescent="0.25">
      <c r="A222" s="90" t="s">
        <v>353</v>
      </c>
      <c r="B222" s="48">
        <v>1.5</v>
      </c>
      <c r="C222" s="119" t="s">
        <v>1017</v>
      </c>
      <c r="D222" s="553">
        <v>403.21425051</v>
      </c>
      <c r="E222" s="555">
        <v>67.234351778700002</v>
      </c>
      <c r="F222" s="555">
        <v>191.35136130000001</v>
      </c>
      <c r="G222" s="555">
        <v>88.324256379000005</v>
      </c>
      <c r="H222" s="555">
        <v>56.304281052299984</v>
      </c>
      <c r="I222" s="553">
        <v>326.96870451000001</v>
      </c>
      <c r="J222" s="555">
        <v>49.177255349999989</v>
      </c>
      <c r="K222" s="555">
        <v>111.43673894</v>
      </c>
      <c r="L222" s="555">
        <v>91.98541834000001</v>
      </c>
      <c r="M222" s="555">
        <v>74.369291880000006</v>
      </c>
      <c r="N222" s="553">
        <v>-76.245546000000004</v>
      </c>
      <c r="O222" s="553">
        <v>-18.057096428700014</v>
      </c>
      <c r="P222" s="553">
        <v>-79.91462236000001</v>
      </c>
      <c r="Q222" s="553">
        <v>3.6611619610000048</v>
      </c>
      <c r="R222" s="553">
        <v>18.065010827700021</v>
      </c>
      <c r="S222" s="553">
        <v>0</v>
      </c>
      <c r="T222" s="552">
        <v>0</v>
      </c>
      <c r="U222" s="552">
        <v>0</v>
      </c>
      <c r="V222" s="552">
        <v>0</v>
      </c>
      <c r="W222" s="552">
        <v>0</v>
      </c>
      <c r="X222" s="92">
        <v>0</v>
      </c>
      <c r="Y222" s="92">
        <v>0</v>
      </c>
      <c r="Z222" s="92">
        <v>0</v>
      </c>
      <c r="AA222" s="91"/>
      <c r="AB222" s="92">
        <v>0</v>
      </c>
      <c r="AC222" s="92">
        <v>0</v>
      </c>
      <c r="AD222" s="92">
        <v>0</v>
      </c>
      <c r="AE222" s="92">
        <v>0</v>
      </c>
      <c r="AF222" s="92">
        <v>0</v>
      </c>
      <c r="AG222" s="92">
        <v>0</v>
      </c>
      <c r="AH222" s="92">
        <v>0</v>
      </c>
      <c r="AI222" s="92">
        <v>0</v>
      </c>
      <c r="AJ222" s="92">
        <v>0</v>
      </c>
      <c r="AK222" s="92">
        <v>0</v>
      </c>
      <c r="AL222" s="121"/>
    </row>
    <row r="223" spans="1:38" s="49" customFormat="1" ht="37.5" customHeight="1" outlineLevel="1" x14ac:dyDescent="0.25">
      <c r="A223" s="90" t="s">
        <v>355</v>
      </c>
      <c r="B223" s="48">
        <v>1.5</v>
      </c>
      <c r="C223" s="119" t="s">
        <v>1018</v>
      </c>
      <c r="D223" s="553">
        <v>0</v>
      </c>
      <c r="E223" s="555">
        <v>0</v>
      </c>
      <c r="F223" s="555">
        <v>0</v>
      </c>
      <c r="G223" s="555">
        <v>0</v>
      </c>
      <c r="H223" s="555">
        <v>0</v>
      </c>
      <c r="I223" s="553">
        <v>0</v>
      </c>
      <c r="J223" s="555">
        <v>0</v>
      </c>
      <c r="K223" s="555">
        <v>0</v>
      </c>
      <c r="L223" s="555">
        <v>0</v>
      </c>
      <c r="M223" s="555">
        <v>0</v>
      </c>
      <c r="N223" s="553">
        <v>0</v>
      </c>
      <c r="O223" s="553">
        <v>0</v>
      </c>
      <c r="P223" s="553">
        <v>0</v>
      </c>
      <c r="Q223" s="553">
        <v>0</v>
      </c>
      <c r="R223" s="553">
        <v>0</v>
      </c>
      <c r="S223" s="553">
        <v>0</v>
      </c>
      <c r="T223" s="552">
        <v>0</v>
      </c>
      <c r="U223" s="552">
        <v>0</v>
      </c>
      <c r="V223" s="552">
        <v>0</v>
      </c>
      <c r="W223" s="552">
        <v>0</v>
      </c>
      <c r="X223" s="92">
        <v>0</v>
      </c>
      <c r="Y223" s="92">
        <v>0</v>
      </c>
      <c r="Z223" s="92">
        <v>0</v>
      </c>
      <c r="AA223" s="91"/>
      <c r="AB223" s="92">
        <v>0</v>
      </c>
      <c r="AC223" s="92">
        <v>0</v>
      </c>
      <c r="AD223" s="92">
        <v>0</v>
      </c>
      <c r="AE223" s="92">
        <v>0</v>
      </c>
      <c r="AF223" s="92">
        <v>0</v>
      </c>
      <c r="AG223" s="92">
        <v>0</v>
      </c>
      <c r="AH223" s="92">
        <v>0</v>
      </c>
      <c r="AI223" s="92">
        <v>0</v>
      </c>
      <c r="AJ223" s="92">
        <v>0</v>
      </c>
      <c r="AK223" s="92">
        <v>0</v>
      </c>
      <c r="AL223" s="121"/>
    </row>
    <row r="224" spans="1:38" s="49" customFormat="1" ht="37.5" customHeight="1" outlineLevel="1" x14ac:dyDescent="0.25">
      <c r="A224" s="90" t="s">
        <v>355</v>
      </c>
      <c r="B224" s="48">
        <v>1.5</v>
      </c>
      <c r="C224" s="119" t="s">
        <v>793</v>
      </c>
      <c r="D224" s="553">
        <v>0</v>
      </c>
      <c r="E224" s="555">
        <v>0</v>
      </c>
      <c r="F224" s="555">
        <v>0</v>
      </c>
      <c r="G224" s="555">
        <v>0</v>
      </c>
      <c r="H224" s="555">
        <v>0</v>
      </c>
      <c r="I224" s="553">
        <v>0</v>
      </c>
      <c r="J224" s="555">
        <v>0</v>
      </c>
      <c r="K224" s="555">
        <v>0</v>
      </c>
      <c r="L224" s="555">
        <v>0</v>
      </c>
      <c r="M224" s="555">
        <v>0</v>
      </c>
      <c r="N224" s="553">
        <v>0</v>
      </c>
      <c r="O224" s="553">
        <v>0</v>
      </c>
      <c r="P224" s="553">
        <v>0</v>
      </c>
      <c r="Q224" s="553">
        <v>0</v>
      </c>
      <c r="R224" s="553">
        <v>0</v>
      </c>
      <c r="S224" s="553">
        <v>0</v>
      </c>
      <c r="T224" s="552">
        <v>0</v>
      </c>
      <c r="U224" s="552">
        <v>0</v>
      </c>
      <c r="V224" s="552">
        <v>0</v>
      </c>
      <c r="W224" s="552">
        <v>0</v>
      </c>
      <c r="X224" s="92">
        <v>0</v>
      </c>
      <c r="Y224" s="92">
        <v>0</v>
      </c>
      <c r="Z224" s="92">
        <v>0</v>
      </c>
      <c r="AA224" s="91"/>
      <c r="AB224" s="92">
        <v>0</v>
      </c>
      <c r="AC224" s="92">
        <v>0</v>
      </c>
      <c r="AD224" s="92">
        <v>0</v>
      </c>
      <c r="AE224" s="92">
        <v>0</v>
      </c>
      <c r="AF224" s="92">
        <v>0</v>
      </c>
      <c r="AG224" s="92">
        <v>0</v>
      </c>
      <c r="AH224" s="92">
        <v>0</v>
      </c>
      <c r="AI224" s="92">
        <v>0</v>
      </c>
      <c r="AJ224" s="92">
        <v>0</v>
      </c>
      <c r="AK224" s="92">
        <v>0</v>
      </c>
      <c r="AL224" s="121"/>
    </row>
    <row r="225" spans="1:38" s="49" customFormat="1" ht="37.5" customHeight="1" outlineLevel="1" x14ac:dyDescent="0.25">
      <c r="A225" s="90" t="s">
        <v>357</v>
      </c>
      <c r="B225" s="48">
        <v>1.5</v>
      </c>
      <c r="C225" s="119" t="s">
        <v>1018</v>
      </c>
      <c r="D225" s="553">
        <v>0</v>
      </c>
      <c r="E225" s="555">
        <v>0</v>
      </c>
      <c r="F225" s="555">
        <v>0</v>
      </c>
      <c r="G225" s="555">
        <v>0</v>
      </c>
      <c r="H225" s="555">
        <v>0</v>
      </c>
      <c r="I225" s="553">
        <v>0</v>
      </c>
      <c r="J225" s="555">
        <v>0</v>
      </c>
      <c r="K225" s="555">
        <v>0</v>
      </c>
      <c r="L225" s="555">
        <v>0</v>
      </c>
      <c r="M225" s="555">
        <v>0</v>
      </c>
      <c r="N225" s="553">
        <v>0</v>
      </c>
      <c r="O225" s="553">
        <v>0</v>
      </c>
      <c r="P225" s="553">
        <v>0</v>
      </c>
      <c r="Q225" s="553">
        <v>0</v>
      </c>
      <c r="R225" s="553">
        <v>0</v>
      </c>
      <c r="S225" s="553">
        <v>0</v>
      </c>
      <c r="T225" s="552">
        <v>0</v>
      </c>
      <c r="U225" s="552">
        <v>0</v>
      </c>
      <c r="V225" s="552">
        <v>0</v>
      </c>
      <c r="W225" s="552">
        <v>0</v>
      </c>
      <c r="X225" s="92">
        <v>0</v>
      </c>
      <c r="Y225" s="92">
        <v>0</v>
      </c>
      <c r="Z225" s="92">
        <v>0</v>
      </c>
      <c r="AA225" s="91"/>
      <c r="AB225" s="92">
        <v>0</v>
      </c>
      <c r="AC225" s="92">
        <v>0</v>
      </c>
      <c r="AD225" s="92">
        <v>0</v>
      </c>
      <c r="AE225" s="92">
        <v>0</v>
      </c>
      <c r="AF225" s="92">
        <v>0</v>
      </c>
      <c r="AG225" s="92">
        <v>0</v>
      </c>
      <c r="AH225" s="92">
        <v>0</v>
      </c>
      <c r="AI225" s="92">
        <v>0</v>
      </c>
      <c r="AJ225" s="92">
        <v>0</v>
      </c>
      <c r="AK225" s="92">
        <v>0</v>
      </c>
      <c r="AL225" s="121"/>
    </row>
    <row r="226" spans="1:38" s="49" customFormat="1" ht="37.5" customHeight="1" outlineLevel="1" x14ac:dyDescent="0.25">
      <c r="A226" s="90" t="s">
        <v>356</v>
      </c>
      <c r="B226" s="48">
        <v>1.5</v>
      </c>
      <c r="C226" s="119" t="s">
        <v>1018</v>
      </c>
      <c r="D226" s="553">
        <v>0</v>
      </c>
      <c r="E226" s="555">
        <v>0</v>
      </c>
      <c r="F226" s="555">
        <v>0</v>
      </c>
      <c r="G226" s="555">
        <v>0</v>
      </c>
      <c r="H226" s="555">
        <v>0</v>
      </c>
      <c r="I226" s="553">
        <v>0</v>
      </c>
      <c r="J226" s="555">
        <v>0</v>
      </c>
      <c r="K226" s="555">
        <v>0</v>
      </c>
      <c r="L226" s="555">
        <v>0</v>
      </c>
      <c r="M226" s="555">
        <v>0</v>
      </c>
      <c r="N226" s="553">
        <v>0</v>
      </c>
      <c r="O226" s="553">
        <v>0</v>
      </c>
      <c r="P226" s="553">
        <v>0</v>
      </c>
      <c r="Q226" s="553">
        <v>0</v>
      </c>
      <c r="R226" s="553">
        <v>0</v>
      </c>
      <c r="S226" s="553">
        <v>0</v>
      </c>
      <c r="T226" s="552">
        <v>0</v>
      </c>
      <c r="U226" s="552">
        <v>0</v>
      </c>
      <c r="V226" s="552">
        <v>0</v>
      </c>
      <c r="W226" s="552">
        <v>0</v>
      </c>
      <c r="X226" s="92">
        <v>0</v>
      </c>
      <c r="Y226" s="92">
        <v>0</v>
      </c>
      <c r="Z226" s="92">
        <v>0</v>
      </c>
      <c r="AA226" s="91"/>
      <c r="AB226" s="92">
        <v>0</v>
      </c>
      <c r="AC226" s="92">
        <v>0</v>
      </c>
      <c r="AD226" s="92">
        <v>0</v>
      </c>
      <c r="AE226" s="92">
        <v>0</v>
      </c>
      <c r="AF226" s="92">
        <v>0</v>
      </c>
      <c r="AG226" s="92">
        <v>0</v>
      </c>
      <c r="AH226" s="92">
        <v>0</v>
      </c>
      <c r="AI226" s="92">
        <v>0</v>
      </c>
      <c r="AJ226" s="92">
        <v>0</v>
      </c>
      <c r="AK226" s="92">
        <v>0</v>
      </c>
      <c r="AL226" s="121"/>
    </row>
    <row r="227" spans="1:38" s="49" customFormat="1" ht="37.5" customHeight="1" outlineLevel="1" x14ac:dyDescent="0.25">
      <c r="A227" s="90" t="s">
        <v>353</v>
      </c>
      <c r="B227" s="48">
        <v>1.5</v>
      </c>
      <c r="C227" s="119" t="s">
        <v>1018</v>
      </c>
      <c r="D227" s="553">
        <v>0</v>
      </c>
      <c r="E227" s="555">
        <v>0</v>
      </c>
      <c r="F227" s="555">
        <v>0</v>
      </c>
      <c r="G227" s="555">
        <v>0</v>
      </c>
      <c r="H227" s="555">
        <v>0</v>
      </c>
      <c r="I227" s="553">
        <v>0</v>
      </c>
      <c r="J227" s="555">
        <v>0</v>
      </c>
      <c r="K227" s="555">
        <v>0</v>
      </c>
      <c r="L227" s="555">
        <v>0</v>
      </c>
      <c r="M227" s="555">
        <v>0</v>
      </c>
      <c r="N227" s="553">
        <v>0</v>
      </c>
      <c r="O227" s="553">
        <v>0</v>
      </c>
      <c r="P227" s="553">
        <v>0</v>
      </c>
      <c r="Q227" s="553">
        <v>0</v>
      </c>
      <c r="R227" s="553">
        <v>0</v>
      </c>
      <c r="S227" s="553">
        <v>0</v>
      </c>
      <c r="T227" s="552">
        <v>0</v>
      </c>
      <c r="U227" s="552">
        <v>0</v>
      </c>
      <c r="V227" s="552">
        <v>0</v>
      </c>
      <c r="W227" s="552">
        <v>0</v>
      </c>
      <c r="X227" s="92">
        <v>0</v>
      </c>
      <c r="Y227" s="92">
        <v>0</v>
      </c>
      <c r="Z227" s="92">
        <v>0</v>
      </c>
      <c r="AA227" s="91"/>
      <c r="AB227" s="92">
        <v>0</v>
      </c>
      <c r="AC227" s="92">
        <v>0</v>
      </c>
      <c r="AD227" s="92">
        <v>0</v>
      </c>
      <c r="AE227" s="92">
        <v>0</v>
      </c>
      <c r="AF227" s="92">
        <v>0</v>
      </c>
      <c r="AG227" s="92">
        <v>0</v>
      </c>
      <c r="AH227" s="92">
        <v>0</v>
      </c>
      <c r="AI227" s="92">
        <v>0</v>
      </c>
      <c r="AJ227" s="92">
        <v>0</v>
      </c>
      <c r="AK227" s="92">
        <v>0</v>
      </c>
      <c r="AL227" s="121"/>
    </row>
    <row r="228" spans="1:38" ht="30.75" customHeight="1" x14ac:dyDescent="0.25">
      <c r="B228" s="337" t="s">
        <v>27</v>
      </c>
      <c r="C228" s="124" t="s">
        <v>347</v>
      </c>
      <c r="D228" s="553">
        <v>201.64443100313571</v>
      </c>
      <c r="E228" s="554">
        <v>26.339297620926484</v>
      </c>
      <c r="F228" s="554">
        <v>96.652343910454903</v>
      </c>
      <c r="G228" s="554">
        <v>61.222064518665071</v>
      </c>
      <c r="H228" s="554">
        <v>17.430724953089243</v>
      </c>
      <c r="I228" s="553">
        <v>754.09213284196312</v>
      </c>
      <c r="J228" s="554">
        <v>29.201898570000004</v>
      </c>
      <c r="K228" s="554">
        <v>304.79567441999984</v>
      </c>
      <c r="L228" s="554">
        <v>360.05439989199988</v>
      </c>
      <c r="M228" s="554">
        <v>60.040159959963319</v>
      </c>
      <c r="N228" s="553">
        <v>552.44770183882724</v>
      </c>
      <c r="O228" s="553">
        <v>2.8626009490735207</v>
      </c>
      <c r="P228" s="553">
        <v>208.14333050954494</v>
      </c>
      <c r="Q228" s="553">
        <v>298.83233537333479</v>
      </c>
      <c r="R228" s="553">
        <v>42.609435006874079</v>
      </c>
      <c r="S228" s="553">
        <v>855.42956128999992</v>
      </c>
      <c r="T228" s="554">
        <v>46.324843239999993</v>
      </c>
      <c r="U228" s="554">
        <v>433.57151315999988</v>
      </c>
      <c r="V228" s="554">
        <v>246.40511962000002</v>
      </c>
      <c r="W228" s="554">
        <v>129.12808527000004</v>
      </c>
      <c r="X228" s="93"/>
      <c r="Y228" s="93"/>
      <c r="Z228" s="93"/>
      <c r="AA228" s="93"/>
      <c r="AB228" s="93"/>
      <c r="AC228" s="93"/>
      <c r="AD228" s="93"/>
      <c r="AE228" s="93"/>
      <c r="AF228" s="93"/>
      <c r="AG228" s="93"/>
      <c r="AH228" s="93"/>
      <c r="AI228" s="93"/>
      <c r="AJ228" s="93"/>
      <c r="AK228" s="93"/>
    </row>
    <row r="229" spans="1:38" ht="31.5" x14ac:dyDescent="0.25">
      <c r="A229" s="458" t="s">
        <v>454</v>
      </c>
      <c r="B229" s="337">
        <v>2.1</v>
      </c>
      <c r="C229" s="124" t="s">
        <v>348</v>
      </c>
      <c r="D229" s="553">
        <v>0</v>
      </c>
      <c r="E229" s="554">
        <v>0</v>
      </c>
      <c r="F229" s="554">
        <v>0</v>
      </c>
      <c r="G229" s="554">
        <v>0</v>
      </c>
      <c r="H229" s="554">
        <v>0</v>
      </c>
      <c r="I229" s="553">
        <v>0</v>
      </c>
      <c r="J229" s="554">
        <v>0</v>
      </c>
      <c r="K229" s="554">
        <v>0</v>
      </c>
      <c r="L229" s="554">
        <v>0</v>
      </c>
      <c r="M229" s="554">
        <v>0</v>
      </c>
      <c r="N229" s="553">
        <v>0</v>
      </c>
      <c r="O229" s="553">
        <v>0</v>
      </c>
      <c r="P229" s="553">
        <v>0</v>
      </c>
      <c r="Q229" s="553">
        <v>0</v>
      </c>
      <c r="R229" s="553">
        <v>0</v>
      </c>
      <c r="S229" s="553">
        <v>0</v>
      </c>
      <c r="T229" s="554">
        <v>0</v>
      </c>
      <c r="U229" s="554">
        <v>0</v>
      </c>
      <c r="V229" s="554">
        <v>0</v>
      </c>
      <c r="W229" s="554">
        <v>0</v>
      </c>
      <c r="X229" s="93"/>
      <c r="Y229" s="93"/>
      <c r="Z229" s="93"/>
      <c r="AA229" s="93"/>
      <c r="AB229" s="93"/>
      <c r="AC229" s="93"/>
      <c r="AD229" s="93"/>
      <c r="AE229" s="93"/>
      <c r="AF229" s="93"/>
      <c r="AG229" s="93"/>
      <c r="AH229" s="93"/>
      <c r="AI229" s="93"/>
      <c r="AJ229" s="93"/>
      <c r="AK229" s="93"/>
    </row>
    <row r="230" spans="1:38" ht="30" customHeight="1" x14ac:dyDescent="0.25">
      <c r="A230" s="458" t="s">
        <v>455</v>
      </c>
      <c r="B230" s="337">
        <v>2.2000000000000002</v>
      </c>
      <c r="C230" s="124" t="s">
        <v>352</v>
      </c>
      <c r="D230" s="553">
        <v>201.64443100313571</v>
      </c>
      <c r="E230" s="554">
        <v>26.339297620926484</v>
      </c>
      <c r="F230" s="554">
        <v>96.652343910454903</v>
      </c>
      <c r="G230" s="554">
        <v>61.222064518665071</v>
      </c>
      <c r="H230" s="554">
        <v>17.430724953089243</v>
      </c>
      <c r="I230" s="553">
        <v>754.09213284196312</v>
      </c>
      <c r="J230" s="554">
        <v>29.201898570000004</v>
      </c>
      <c r="K230" s="554">
        <v>304.79567441999984</v>
      </c>
      <c r="L230" s="554">
        <v>360.05439989199988</v>
      </c>
      <c r="M230" s="554">
        <v>60.040159959963319</v>
      </c>
      <c r="N230" s="553">
        <v>552.44770183882724</v>
      </c>
      <c r="O230" s="553">
        <v>2.8626009490735207</v>
      </c>
      <c r="P230" s="553">
        <v>208.14333050954494</v>
      </c>
      <c r="Q230" s="553">
        <v>298.83233537333479</v>
      </c>
      <c r="R230" s="553">
        <v>42.609435006874079</v>
      </c>
      <c r="S230" s="553">
        <v>855.42956128999992</v>
      </c>
      <c r="T230" s="554">
        <v>46.324843239999993</v>
      </c>
      <c r="U230" s="554">
        <v>433.57151315999988</v>
      </c>
      <c r="V230" s="554">
        <v>246.40511962000002</v>
      </c>
      <c r="W230" s="554">
        <v>129.12808527000004</v>
      </c>
      <c r="X230" s="93"/>
      <c r="Y230" s="93"/>
      <c r="Z230" s="93"/>
      <c r="AA230" s="93"/>
      <c r="AB230" s="93"/>
      <c r="AC230" s="93"/>
      <c r="AD230" s="93"/>
      <c r="AE230" s="93"/>
      <c r="AF230" s="93"/>
      <c r="AG230" s="93"/>
      <c r="AH230" s="93"/>
      <c r="AI230" s="93"/>
      <c r="AJ230" s="93"/>
      <c r="AK230" s="93"/>
    </row>
    <row r="231" spans="1:38" s="49" customFormat="1" ht="37.5" customHeight="1" outlineLevel="1" x14ac:dyDescent="0.25">
      <c r="A231" s="90" t="s">
        <v>356</v>
      </c>
      <c r="B231" s="48">
        <v>2.2000000000000002</v>
      </c>
      <c r="C231" s="119" t="s">
        <v>482</v>
      </c>
      <c r="D231" s="553">
        <v>0</v>
      </c>
      <c r="E231" s="555">
        <v>0</v>
      </c>
      <c r="F231" s="555">
        <v>0</v>
      </c>
      <c r="G231" s="555">
        <v>0</v>
      </c>
      <c r="H231" s="555">
        <v>0</v>
      </c>
      <c r="I231" s="553">
        <v>0</v>
      </c>
      <c r="J231" s="555">
        <v>0</v>
      </c>
      <c r="K231" s="555">
        <v>0</v>
      </c>
      <c r="L231" s="555">
        <v>0</v>
      </c>
      <c r="M231" s="555">
        <v>0</v>
      </c>
      <c r="N231" s="553">
        <v>0</v>
      </c>
      <c r="O231" s="553">
        <v>0</v>
      </c>
      <c r="P231" s="553">
        <v>0</v>
      </c>
      <c r="Q231" s="553">
        <v>0</v>
      </c>
      <c r="R231" s="553">
        <v>0</v>
      </c>
      <c r="S231" s="553">
        <v>2.1000000000000005E-2</v>
      </c>
      <c r="T231" s="555">
        <v>0</v>
      </c>
      <c r="U231" s="555">
        <v>0</v>
      </c>
      <c r="V231" s="555">
        <v>0</v>
      </c>
      <c r="W231" s="555">
        <v>2.1000000000000005E-2</v>
      </c>
      <c r="X231" s="92">
        <v>0</v>
      </c>
      <c r="Y231" s="92">
        <v>0</v>
      </c>
      <c r="Z231" s="92">
        <v>0</v>
      </c>
      <c r="AA231" s="91"/>
      <c r="AB231" s="92">
        <v>0</v>
      </c>
      <c r="AC231" s="92">
        <v>0</v>
      </c>
      <c r="AD231" s="92">
        <v>0</v>
      </c>
      <c r="AE231" s="92">
        <v>0</v>
      </c>
      <c r="AF231" s="92">
        <v>0</v>
      </c>
      <c r="AG231" s="92">
        <v>0</v>
      </c>
      <c r="AH231" s="92">
        <v>0</v>
      </c>
      <c r="AI231" s="92">
        <v>0</v>
      </c>
      <c r="AJ231" s="92">
        <v>0</v>
      </c>
      <c r="AK231" s="92">
        <v>0</v>
      </c>
      <c r="AL231" s="121"/>
    </row>
    <row r="232" spans="1:38" s="49" customFormat="1" ht="37.5" customHeight="1" outlineLevel="1" x14ac:dyDescent="0.25">
      <c r="A232" s="90" t="s">
        <v>353</v>
      </c>
      <c r="B232" s="48">
        <v>2.2000000000000002</v>
      </c>
      <c r="C232" s="119" t="s">
        <v>384</v>
      </c>
      <c r="D232" s="553">
        <v>1.11749604</v>
      </c>
      <c r="E232" s="555">
        <v>0</v>
      </c>
      <c r="F232" s="555">
        <v>0</v>
      </c>
      <c r="G232" s="555">
        <v>0</v>
      </c>
      <c r="H232" s="555">
        <v>1.11749604</v>
      </c>
      <c r="I232" s="553">
        <v>2.50954356</v>
      </c>
      <c r="J232" s="555">
        <v>0</v>
      </c>
      <c r="K232" s="555">
        <v>0</v>
      </c>
      <c r="L232" s="555">
        <v>0.29068548</v>
      </c>
      <c r="M232" s="555">
        <v>2.21885808</v>
      </c>
      <c r="N232" s="553">
        <v>1.39204752</v>
      </c>
      <c r="O232" s="553">
        <v>0</v>
      </c>
      <c r="P232" s="553">
        <v>0</v>
      </c>
      <c r="Q232" s="553">
        <v>0.29068548</v>
      </c>
      <c r="R232" s="553">
        <v>1.1013620399999999</v>
      </c>
      <c r="S232" s="553">
        <v>2.2189999999999999</v>
      </c>
      <c r="T232" s="555">
        <v>0</v>
      </c>
      <c r="U232" s="555">
        <v>0</v>
      </c>
      <c r="V232" s="555">
        <v>0</v>
      </c>
      <c r="W232" s="555">
        <v>2.2189999999999999</v>
      </c>
      <c r="X232" s="92">
        <v>0</v>
      </c>
      <c r="Y232" s="92">
        <v>0</v>
      </c>
      <c r="Z232" s="92">
        <v>0</v>
      </c>
      <c r="AA232" s="91"/>
      <c r="AB232" s="92">
        <v>0</v>
      </c>
      <c r="AC232" s="92">
        <v>0</v>
      </c>
      <c r="AD232" s="92">
        <v>0</v>
      </c>
      <c r="AE232" s="92">
        <v>0</v>
      </c>
      <c r="AF232" s="92">
        <v>0</v>
      </c>
      <c r="AG232" s="92">
        <v>0</v>
      </c>
      <c r="AH232" s="92">
        <v>0</v>
      </c>
      <c r="AI232" s="92">
        <v>0</v>
      </c>
      <c r="AJ232" s="92">
        <v>0</v>
      </c>
      <c r="AK232" s="92">
        <v>0</v>
      </c>
      <c r="AL232" s="121"/>
    </row>
    <row r="233" spans="1:38" s="49" customFormat="1" ht="37.5" customHeight="1" outlineLevel="1" x14ac:dyDescent="0.25">
      <c r="A233" s="90" t="s">
        <v>353</v>
      </c>
      <c r="B233" s="48">
        <v>2.2000000000000002</v>
      </c>
      <c r="C233" s="119" t="s">
        <v>484</v>
      </c>
      <c r="D233" s="553">
        <v>3.2165159999999998E-2</v>
      </c>
      <c r="E233" s="555">
        <v>0</v>
      </c>
      <c r="F233" s="555">
        <v>0</v>
      </c>
      <c r="G233" s="555">
        <v>0</v>
      </c>
      <c r="H233" s="555">
        <v>3.2165159999999998E-2</v>
      </c>
      <c r="I233" s="553">
        <v>5.5558259999999998E-2</v>
      </c>
      <c r="J233" s="555">
        <v>0</v>
      </c>
      <c r="K233" s="555">
        <v>0</v>
      </c>
      <c r="L233" s="555">
        <v>0</v>
      </c>
      <c r="M233" s="555">
        <v>5.5558259999999998E-2</v>
      </c>
      <c r="N233" s="553">
        <v>2.33931E-2</v>
      </c>
      <c r="O233" s="553">
        <v>0</v>
      </c>
      <c r="P233" s="553">
        <v>0</v>
      </c>
      <c r="Q233" s="553">
        <v>0</v>
      </c>
      <c r="R233" s="553">
        <v>2.33931E-2</v>
      </c>
      <c r="S233" s="553">
        <v>5.6000000000000001E-2</v>
      </c>
      <c r="T233" s="555">
        <v>0</v>
      </c>
      <c r="U233" s="555">
        <v>0</v>
      </c>
      <c r="V233" s="555">
        <v>0</v>
      </c>
      <c r="W233" s="555">
        <v>5.6000000000000001E-2</v>
      </c>
      <c r="X233" s="92">
        <v>0</v>
      </c>
      <c r="Y233" s="92">
        <v>0</v>
      </c>
      <c r="Z233" s="92">
        <v>0</v>
      </c>
      <c r="AA233" s="91"/>
      <c r="AB233" s="92">
        <v>0</v>
      </c>
      <c r="AC233" s="92">
        <v>0</v>
      </c>
      <c r="AD233" s="92">
        <v>0</v>
      </c>
      <c r="AE233" s="92">
        <v>0</v>
      </c>
      <c r="AF233" s="92">
        <v>0</v>
      </c>
      <c r="AG233" s="92">
        <v>0</v>
      </c>
      <c r="AH233" s="92">
        <v>0</v>
      </c>
      <c r="AI233" s="92">
        <v>0</v>
      </c>
      <c r="AJ233" s="92">
        <v>0</v>
      </c>
      <c r="AK233" s="92">
        <v>0</v>
      </c>
      <c r="AL233" s="121"/>
    </row>
    <row r="234" spans="1:38" s="49" customFormat="1" ht="37.5" customHeight="1" outlineLevel="1" x14ac:dyDescent="0.25">
      <c r="A234" s="90" t="s">
        <v>356</v>
      </c>
      <c r="B234" s="48">
        <v>2.2000000000000002</v>
      </c>
      <c r="C234" s="119" t="s">
        <v>485</v>
      </c>
      <c r="D234" s="553">
        <v>3.5588799999999994</v>
      </c>
      <c r="E234" s="555">
        <v>3.5470799999999993</v>
      </c>
      <c r="F234" s="555">
        <v>0</v>
      </c>
      <c r="G234" s="555">
        <v>0</v>
      </c>
      <c r="H234" s="555">
        <v>1.18E-2</v>
      </c>
      <c r="I234" s="553">
        <v>0</v>
      </c>
      <c r="J234" s="555">
        <v>0</v>
      </c>
      <c r="K234" s="555">
        <v>0</v>
      </c>
      <c r="L234" s="555">
        <v>0</v>
      </c>
      <c r="M234" s="555">
        <v>0</v>
      </c>
      <c r="N234" s="553">
        <v>-3.5588799999999994</v>
      </c>
      <c r="O234" s="553">
        <v>-3.5470799999999993</v>
      </c>
      <c r="P234" s="553">
        <v>0</v>
      </c>
      <c r="Q234" s="553">
        <v>0</v>
      </c>
      <c r="R234" s="553">
        <v>-1.18E-2</v>
      </c>
      <c r="S234" s="553">
        <v>3.0839999999999996</v>
      </c>
      <c r="T234" s="555">
        <v>3.0839999999999996</v>
      </c>
      <c r="U234" s="555">
        <v>0</v>
      </c>
      <c r="V234" s="555">
        <v>0</v>
      </c>
      <c r="W234" s="555">
        <v>0</v>
      </c>
      <c r="X234" s="92">
        <v>0</v>
      </c>
      <c r="Y234" s="92">
        <v>0</v>
      </c>
      <c r="Z234" s="92">
        <v>0</v>
      </c>
      <c r="AA234" s="91"/>
      <c r="AB234" s="92">
        <v>0</v>
      </c>
      <c r="AC234" s="92">
        <v>0</v>
      </c>
      <c r="AD234" s="92">
        <v>0</v>
      </c>
      <c r="AE234" s="92">
        <v>0</v>
      </c>
      <c r="AF234" s="92">
        <v>0</v>
      </c>
      <c r="AG234" s="92">
        <v>0</v>
      </c>
      <c r="AH234" s="92">
        <v>0</v>
      </c>
      <c r="AI234" s="92">
        <v>0</v>
      </c>
      <c r="AJ234" s="92">
        <v>0</v>
      </c>
      <c r="AK234" s="92">
        <v>0</v>
      </c>
      <c r="AL234" s="121"/>
    </row>
    <row r="235" spans="1:38" s="49" customFormat="1" ht="37.5" customHeight="1" outlineLevel="1" x14ac:dyDescent="0.25">
      <c r="A235" s="90" t="s">
        <v>353</v>
      </c>
      <c r="B235" s="48">
        <v>2.2000000000000002</v>
      </c>
      <c r="C235" s="119" t="s">
        <v>486</v>
      </c>
      <c r="D235" s="553">
        <v>8.8000000000000007</v>
      </c>
      <c r="E235" s="555">
        <v>8.6181803300000013</v>
      </c>
      <c r="F235" s="555">
        <v>0</v>
      </c>
      <c r="G235" s="555">
        <v>0</v>
      </c>
      <c r="H235" s="555">
        <v>0.18181966999999943</v>
      </c>
      <c r="I235" s="553">
        <v>7.3443222500000003</v>
      </c>
      <c r="J235" s="555">
        <v>4.44440086</v>
      </c>
      <c r="K235" s="555">
        <v>0</v>
      </c>
      <c r="L235" s="555">
        <v>0</v>
      </c>
      <c r="M235" s="555">
        <v>2.8999213900000003</v>
      </c>
      <c r="N235" s="553">
        <v>-1.4556777500000004</v>
      </c>
      <c r="O235" s="553">
        <v>-4.1737794700000013</v>
      </c>
      <c r="P235" s="553">
        <v>0</v>
      </c>
      <c r="Q235" s="553">
        <v>0</v>
      </c>
      <c r="R235" s="553">
        <v>2.7181017200000008</v>
      </c>
      <c r="S235" s="553">
        <v>1.996</v>
      </c>
      <c r="T235" s="555">
        <v>0</v>
      </c>
      <c r="U235" s="555">
        <v>0</v>
      </c>
      <c r="V235" s="555">
        <v>0</v>
      </c>
      <c r="W235" s="555">
        <v>1.996</v>
      </c>
      <c r="X235" s="92">
        <v>0</v>
      </c>
      <c r="Y235" s="92">
        <v>0</v>
      </c>
      <c r="Z235" s="92">
        <v>0</v>
      </c>
      <c r="AA235" s="91"/>
      <c r="AB235" s="92">
        <v>0</v>
      </c>
      <c r="AC235" s="92">
        <v>0</v>
      </c>
      <c r="AD235" s="92">
        <v>0</v>
      </c>
      <c r="AE235" s="92">
        <v>0</v>
      </c>
      <c r="AF235" s="92">
        <v>0</v>
      </c>
      <c r="AG235" s="92">
        <v>0</v>
      </c>
      <c r="AH235" s="92">
        <v>0</v>
      </c>
      <c r="AI235" s="92">
        <v>0</v>
      </c>
      <c r="AJ235" s="92">
        <v>0</v>
      </c>
      <c r="AK235" s="92">
        <v>0</v>
      </c>
      <c r="AL235" s="121"/>
    </row>
    <row r="236" spans="1:38" s="49" customFormat="1" ht="37.5" customHeight="1" outlineLevel="1" x14ac:dyDescent="0.25">
      <c r="A236" s="90" t="s">
        <v>356</v>
      </c>
      <c r="B236" s="48">
        <v>2.2000000000000002</v>
      </c>
      <c r="C236" s="119" t="s">
        <v>557</v>
      </c>
      <c r="D236" s="553">
        <v>5.2560817464906746</v>
      </c>
      <c r="E236" s="555">
        <v>0</v>
      </c>
      <c r="F236" s="555">
        <v>5.2560817464906746</v>
      </c>
      <c r="G236" s="555">
        <v>0</v>
      </c>
      <c r="H236" s="555">
        <v>0</v>
      </c>
      <c r="I236" s="553">
        <v>2.8239999999999998</v>
      </c>
      <c r="J236" s="555">
        <v>0</v>
      </c>
      <c r="K236" s="555">
        <v>2.8239999999999998</v>
      </c>
      <c r="L236" s="555">
        <v>0</v>
      </c>
      <c r="M236" s="555">
        <v>0</v>
      </c>
      <c r="N236" s="553">
        <v>-2.4320817464906748</v>
      </c>
      <c r="O236" s="553">
        <v>0</v>
      </c>
      <c r="P236" s="553">
        <v>-2.4320817464906748</v>
      </c>
      <c r="Q236" s="553">
        <v>0</v>
      </c>
      <c r="R236" s="553">
        <v>0</v>
      </c>
      <c r="S236" s="553">
        <v>11.672000000000001</v>
      </c>
      <c r="T236" s="555">
        <v>0</v>
      </c>
      <c r="U236" s="555">
        <v>2.1339999999999999</v>
      </c>
      <c r="V236" s="555">
        <v>-0.30099999999999999</v>
      </c>
      <c r="W236" s="555">
        <v>9.8390000000000004</v>
      </c>
      <c r="X236" s="92">
        <v>0</v>
      </c>
      <c r="Y236" s="92">
        <v>0</v>
      </c>
      <c r="Z236" s="92">
        <v>0</v>
      </c>
      <c r="AA236" s="91"/>
      <c r="AB236" s="92">
        <v>0</v>
      </c>
      <c r="AC236" s="92">
        <v>0</v>
      </c>
      <c r="AD236" s="92">
        <v>0</v>
      </c>
      <c r="AE236" s="92">
        <v>0</v>
      </c>
      <c r="AF236" s="92">
        <v>0</v>
      </c>
      <c r="AG236" s="92">
        <v>0</v>
      </c>
      <c r="AH236" s="92">
        <v>0</v>
      </c>
      <c r="AI236" s="92">
        <v>0</v>
      </c>
      <c r="AJ236" s="92">
        <v>0</v>
      </c>
      <c r="AK236" s="92">
        <v>0</v>
      </c>
      <c r="AL236" s="121"/>
    </row>
    <row r="237" spans="1:38" s="49" customFormat="1" ht="37.5" customHeight="1" outlineLevel="1" x14ac:dyDescent="0.25">
      <c r="A237" s="90" t="s">
        <v>356</v>
      </c>
      <c r="B237" s="48">
        <v>2.2000000000000002</v>
      </c>
      <c r="C237" s="119" t="s">
        <v>558</v>
      </c>
      <c r="D237" s="553">
        <v>1.0619999999999998</v>
      </c>
      <c r="E237" s="555">
        <v>1.0619999999999998</v>
      </c>
      <c r="F237" s="555">
        <v>0</v>
      </c>
      <c r="G237" s="555">
        <v>0</v>
      </c>
      <c r="H237" s="555">
        <v>0</v>
      </c>
      <c r="I237" s="553">
        <v>1.0620000000000001</v>
      </c>
      <c r="J237" s="555">
        <v>1.0620000000000001</v>
      </c>
      <c r="K237" s="555">
        <v>0</v>
      </c>
      <c r="L237" s="555">
        <v>0</v>
      </c>
      <c r="M237" s="555">
        <v>0</v>
      </c>
      <c r="N237" s="553">
        <v>0</v>
      </c>
      <c r="O237" s="553">
        <v>0</v>
      </c>
      <c r="P237" s="553">
        <v>0</v>
      </c>
      <c r="Q237" s="553">
        <v>0</v>
      </c>
      <c r="R237" s="553">
        <v>0</v>
      </c>
      <c r="S237" s="553">
        <v>0</v>
      </c>
      <c r="T237" s="555">
        <v>0</v>
      </c>
      <c r="U237" s="555">
        <v>0</v>
      </c>
      <c r="V237" s="555">
        <v>0</v>
      </c>
      <c r="W237" s="555">
        <v>0</v>
      </c>
      <c r="X237" s="92">
        <v>0</v>
      </c>
      <c r="Y237" s="92">
        <v>0</v>
      </c>
      <c r="Z237" s="92">
        <v>0</v>
      </c>
      <c r="AA237" s="91"/>
      <c r="AB237" s="92">
        <v>0</v>
      </c>
      <c r="AC237" s="92">
        <v>0</v>
      </c>
      <c r="AD237" s="92">
        <v>0</v>
      </c>
      <c r="AE237" s="92">
        <v>0</v>
      </c>
      <c r="AF237" s="92">
        <v>0</v>
      </c>
      <c r="AG237" s="92">
        <v>0</v>
      </c>
      <c r="AH237" s="92">
        <v>0</v>
      </c>
      <c r="AI237" s="92">
        <v>0</v>
      </c>
      <c r="AJ237" s="92">
        <v>0</v>
      </c>
      <c r="AK237" s="92">
        <v>0</v>
      </c>
      <c r="AL237" s="121"/>
    </row>
    <row r="238" spans="1:38" s="49" customFormat="1" ht="37.5" customHeight="1" outlineLevel="1" x14ac:dyDescent="0.25">
      <c r="A238" s="90" t="s">
        <v>353</v>
      </c>
      <c r="B238" s="48">
        <v>2.2000000000000002</v>
      </c>
      <c r="C238" s="119" t="s">
        <v>559</v>
      </c>
      <c r="D238" s="553">
        <v>0.49580000000000002</v>
      </c>
      <c r="E238" s="555">
        <v>0</v>
      </c>
      <c r="F238" s="555">
        <v>0</v>
      </c>
      <c r="G238" s="555">
        <v>0.49580000000000002</v>
      </c>
      <c r="H238" s="555">
        <v>0</v>
      </c>
      <c r="I238" s="553">
        <v>0.49580000000000002</v>
      </c>
      <c r="J238" s="555">
        <v>0</v>
      </c>
      <c r="K238" s="555">
        <v>0</v>
      </c>
      <c r="L238" s="555">
        <v>0.49580000000000002</v>
      </c>
      <c r="M238" s="555">
        <v>0</v>
      </c>
      <c r="N238" s="553">
        <v>0</v>
      </c>
      <c r="O238" s="553">
        <v>0</v>
      </c>
      <c r="P238" s="553">
        <v>0</v>
      </c>
      <c r="Q238" s="553">
        <v>0</v>
      </c>
      <c r="R238" s="553">
        <v>0</v>
      </c>
      <c r="S238" s="553">
        <v>0</v>
      </c>
      <c r="T238" s="555">
        <v>0</v>
      </c>
      <c r="U238" s="555">
        <v>0</v>
      </c>
      <c r="V238" s="555">
        <v>0</v>
      </c>
      <c r="W238" s="555">
        <v>0</v>
      </c>
      <c r="X238" s="92">
        <v>0</v>
      </c>
      <c r="Y238" s="92">
        <v>0</v>
      </c>
      <c r="Z238" s="92">
        <v>0</v>
      </c>
      <c r="AA238" s="91"/>
      <c r="AB238" s="92">
        <v>0</v>
      </c>
      <c r="AC238" s="92">
        <v>0</v>
      </c>
      <c r="AD238" s="92">
        <v>0</v>
      </c>
      <c r="AE238" s="92">
        <v>0</v>
      </c>
      <c r="AF238" s="92">
        <v>0</v>
      </c>
      <c r="AG238" s="92">
        <v>0</v>
      </c>
      <c r="AH238" s="92">
        <v>0</v>
      </c>
      <c r="AI238" s="92">
        <v>0</v>
      </c>
      <c r="AJ238" s="92">
        <v>0</v>
      </c>
      <c r="AK238" s="92">
        <v>0</v>
      </c>
      <c r="AL238" s="121"/>
    </row>
    <row r="239" spans="1:38" s="49" customFormat="1" ht="37.5" customHeight="1" outlineLevel="1" x14ac:dyDescent="0.25">
      <c r="A239" s="90" t="s">
        <v>353</v>
      </c>
      <c r="B239" s="48">
        <v>2.2000000000000002</v>
      </c>
      <c r="C239" s="119" t="s">
        <v>560</v>
      </c>
      <c r="D239" s="553">
        <v>0</v>
      </c>
      <c r="E239" s="555">
        <v>0</v>
      </c>
      <c r="F239" s="555">
        <v>0</v>
      </c>
      <c r="G239" s="555">
        <v>0</v>
      </c>
      <c r="H239" s="555">
        <v>0</v>
      </c>
      <c r="I239" s="553">
        <v>6.7058775300000004</v>
      </c>
      <c r="J239" s="555">
        <v>0</v>
      </c>
      <c r="K239" s="555">
        <v>6.7058775300000004</v>
      </c>
      <c r="L239" s="555">
        <v>0</v>
      </c>
      <c r="M239" s="555">
        <v>0</v>
      </c>
      <c r="N239" s="553">
        <v>6.7058775300000004</v>
      </c>
      <c r="O239" s="553">
        <v>0</v>
      </c>
      <c r="P239" s="553">
        <v>6.7058775300000004</v>
      </c>
      <c r="Q239" s="553">
        <v>0</v>
      </c>
      <c r="R239" s="553">
        <v>0</v>
      </c>
      <c r="S239" s="553">
        <v>3.149</v>
      </c>
      <c r="T239" s="555">
        <v>0</v>
      </c>
      <c r="U239" s="555">
        <v>0.158</v>
      </c>
      <c r="V239" s="555">
        <v>0.44800000000000001</v>
      </c>
      <c r="W239" s="555">
        <v>2.5430000000000001</v>
      </c>
      <c r="X239" s="92">
        <v>0</v>
      </c>
      <c r="Y239" s="92">
        <v>0</v>
      </c>
      <c r="Z239" s="92">
        <v>0</v>
      </c>
      <c r="AA239" s="91"/>
      <c r="AB239" s="92">
        <v>0</v>
      </c>
      <c r="AC239" s="92">
        <v>0</v>
      </c>
      <c r="AD239" s="92">
        <v>0</v>
      </c>
      <c r="AE239" s="92">
        <v>0</v>
      </c>
      <c r="AF239" s="92">
        <v>0</v>
      </c>
      <c r="AG239" s="92">
        <v>0</v>
      </c>
      <c r="AH239" s="92">
        <v>0</v>
      </c>
      <c r="AI239" s="92">
        <v>0</v>
      </c>
      <c r="AJ239" s="92">
        <v>0</v>
      </c>
      <c r="AK239" s="92">
        <v>0</v>
      </c>
      <c r="AL239" s="121"/>
    </row>
    <row r="240" spans="1:38" s="49" customFormat="1" ht="37.5" customHeight="1" outlineLevel="1" x14ac:dyDescent="0.25">
      <c r="A240" s="90" t="s">
        <v>353</v>
      </c>
      <c r="B240" s="48">
        <v>2.2000000000000002</v>
      </c>
      <c r="C240" s="119" t="s">
        <v>561</v>
      </c>
      <c r="D240" s="553">
        <v>0</v>
      </c>
      <c r="E240" s="555">
        <v>0</v>
      </c>
      <c r="F240" s="555">
        <v>0</v>
      </c>
      <c r="G240" s="555">
        <v>0</v>
      </c>
      <c r="H240" s="555">
        <v>0</v>
      </c>
      <c r="I240" s="553">
        <v>0</v>
      </c>
      <c r="J240" s="555">
        <v>0</v>
      </c>
      <c r="K240" s="555">
        <v>0</v>
      </c>
      <c r="L240" s="555">
        <v>0</v>
      </c>
      <c r="M240" s="555">
        <v>0</v>
      </c>
      <c r="N240" s="553">
        <v>0</v>
      </c>
      <c r="O240" s="553">
        <v>0</v>
      </c>
      <c r="P240" s="553">
        <v>0</v>
      </c>
      <c r="Q240" s="553">
        <v>0</v>
      </c>
      <c r="R240" s="553">
        <v>0</v>
      </c>
      <c r="S240" s="553">
        <v>3.359</v>
      </c>
      <c r="T240" s="555">
        <v>0.222</v>
      </c>
      <c r="U240" s="555">
        <v>2.9620000000000002</v>
      </c>
      <c r="V240" s="555">
        <v>0</v>
      </c>
      <c r="W240" s="555">
        <v>0.17499999999999979</v>
      </c>
      <c r="X240" s="92">
        <v>0</v>
      </c>
      <c r="Y240" s="92">
        <v>0</v>
      </c>
      <c r="Z240" s="92">
        <v>0</v>
      </c>
      <c r="AA240" s="91"/>
      <c r="AB240" s="92">
        <v>0</v>
      </c>
      <c r="AC240" s="92">
        <v>0</v>
      </c>
      <c r="AD240" s="92">
        <v>0</v>
      </c>
      <c r="AE240" s="92">
        <v>0</v>
      </c>
      <c r="AF240" s="92">
        <v>0</v>
      </c>
      <c r="AG240" s="92">
        <v>0</v>
      </c>
      <c r="AH240" s="92">
        <v>0</v>
      </c>
      <c r="AI240" s="92">
        <v>0</v>
      </c>
      <c r="AJ240" s="92">
        <v>0</v>
      </c>
      <c r="AK240" s="92">
        <v>0</v>
      </c>
      <c r="AL240" s="121"/>
    </row>
    <row r="241" spans="1:38" s="49" customFormat="1" ht="37.5" customHeight="1" outlineLevel="1" x14ac:dyDescent="0.25">
      <c r="A241" s="90" t="s">
        <v>355</v>
      </c>
      <c r="B241" s="48">
        <v>2.2000000000000002</v>
      </c>
      <c r="C241" s="119" t="s">
        <v>479</v>
      </c>
      <c r="D241" s="553">
        <v>0</v>
      </c>
      <c r="E241" s="555">
        <v>0</v>
      </c>
      <c r="F241" s="555">
        <v>0</v>
      </c>
      <c r="G241" s="555">
        <v>0</v>
      </c>
      <c r="H241" s="555">
        <v>0</v>
      </c>
      <c r="I241" s="553">
        <v>1.876239E-2</v>
      </c>
      <c r="J241" s="555">
        <v>0</v>
      </c>
      <c r="K241" s="555">
        <v>0</v>
      </c>
      <c r="L241" s="555">
        <v>0</v>
      </c>
      <c r="M241" s="555">
        <v>1.876239E-2</v>
      </c>
      <c r="N241" s="553">
        <v>1.876239E-2</v>
      </c>
      <c r="O241" s="553">
        <v>0</v>
      </c>
      <c r="P241" s="553">
        <v>0</v>
      </c>
      <c r="Q241" s="553">
        <v>0</v>
      </c>
      <c r="R241" s="553">
        <v>1.876239E-2</v>
      </c>
      <c r="S241" s="553">
        <v>4.5293349999999996E-2</v>
      </c>
      <c r="T241" s="555">
        <v>0</v>
      </c>
      <c r="U241" s="555">
        <v>0</v>
      </c>
      <c r="V241" s="555">
        <v>0</v>
      </c>
      <c r="W241" s="555">
        <v>4.5293349999999996E-2</v>
      </c>
      <c r="X241" s="92">
        <v>0</v>
      </c>
      <c r="Y241" s="92">
        <v>0</v>
      </c>
      <c r="Z241" s="92">
        <v>0</v>
      </c>
      <c r="AA241" s="91"/>
      <c r="AB241" s="92">
        <v>0</v>
      </c>
      <c r="AC241" s="92">
        <v>0</v>
      </c>
      <c r="AD241" s="92">
        <v>0</v>
      </c>
      <c r="AE241" s="92">
        <v>0</v>
      </c>
      <c r="AF241" s="92">
        <v>0</v>
      </c>
      <c r="AG241" s="92">
        <v>0</v>
      </c>
      <c r="AH241" s="92">
        <v>0</v>
      </c>
      <c r="AI241" s="92">
        <v>0</v>
      </c>
      <c r="AJ241" s="92">
        <v>0</v>
      </c>
      <c r="AK241" s="92">
        <v>0</v>
      </c>
      <c r="AL241" s="121"/>
    </row>
    <row r="242" spans="1:38" s="49" customFormat="1" ht="37.5" customHeight="1" outlineLevel="1" x14ac:dyDescent="0.25">
      <c r="A242" s="90" t="s">
        <v>353</v>
      </c>
      <c r="B242" s="48">
        <v>2.2000000000000002</v>
      </c>
      <c r="C242" s="119" t="s">
        <v>805</v>
      </c>
      <c r="D242" s="553">
        <v>32.161149999999999</v>
      </c>
      <c r="E242" s="555">
        <v>2.2512799999999999</v>
      </c>
      <c r="F242" s="555">
        <v>16.080570000000002</v>
      </c>
      <c r="G242" s="555">
        <v>13.507680000000001</v>
      </c>
      <c r="H242" s="555">
        <v>0.32161999999999713</v>
      </c>
      <c r="I242" s="553">
        <v>303.65860333000001</v>
      </c>
      <c r="J242" s="555">
        <v>0.42038077000000001</v>
      </c>
      <c r="K242" s="555">
        <v>76.16034587</v>
      </c>
      <c r="L242" s="555">
        <v>214.70773295000001</v>
      </c>
      <c r="M242" s="555">
        <v>12.37014374</v>
      </c>
      <c r="N242" s="553">
        <v>271.49745333000004</v>
      </c>
      <c r="O242" s="553">
        <v>-1.83089923</v>
      </c>
      <c r="P242" s="553">
        <v>60.079775869999999</v>
      </c>
      <c r="Q242" s="553">
        <v>201.20005295000001</v>
      </c>
      <c r="R242" s="553">
        <v>12.048523740000002</v>
      </c>
      <c r="S242" s="553">
        <v>291.41299999999995</v>
      </c>
      <c r="T242" s="555">
        <v>13.456</v>
      </c>
      <c r="U242" s="555">
        <v>71.864999999999995</v>
      </c>
      <c r="V242" s="555">
        <v>176.93</v>
      </c>
      <c r="W242" s="555">
        <v>29.161999999999995</v>
      </c>
      <c r="X242" s="92">
        <v>0</v>
      </c>
      <c r="Y242" s="92">
        <v>0</v>
      </c>
      <c r="Z242" s="92">
        <v>20</v>
      </c>
      <c r="AA242" s="91"/>
      <c r="AB242" s="92">
        <v>0</v>
      </c>
      <c r="AC242" s="92">
        <v>0</v>
      </c>
      <c r="AD242" s="92">
        <v>0</v>
      </c>
      <c r="AE242" s="92">
        <v>20</v>
      </c>
      <c r="AF242" s="92">
        <v>0</v>
      </c>
      <c r="AG242" s="92">
        <v>0</v>
      </c>
      <c r="AH242" s="92">
        <v>0</v>
      </c>
      <c r="AI242" s="92">
        <v>0</v>
      </c>
      <c r="AJ242" s="92">
        <v>4.0739999999999998</v>
      </c>
      <c r="AK242" s="92">
        <v>0</v>
      </c>
      <c r="AL242" s="121"/>
    </row>
    <row r="243" spans="1:38" s="49" customFormat="1" ht="37.5" customHeight="1" outlineLevel="1" x14ac:dyDescent="0.25">
      <c r="A243" s="90" t="s">
        <v>355</v>
      </c>
      <c r="B243" s="48">
        <v>2.2000000000000002</v>
      </c>
      <c r="C243" s="119" t="s">
        <v>565</v>
      </c>
      <c r="D243" s="553">
        <v>0</v>
      </c>
      <c r="E243" s="555">
        <v>0</v>
      </c>
      <c r="F243" s="555">
        <v>0</v>
      </c>
      <c r="G243" s="555">
        <v>0</v>
      </c>
      <c r="H243" s="555">
        <v>0</v>
      </c>
      <c r="I243" s="553">
        <v>0</v>
      </c>
      <c r="J243" s="555">
        <v>0</v>
      </c>
      <c r="K243" s="555">
        <v>0</v>
      </c>
      <c r="L243" s="555">
        <v>0</v>
      </c>
      <c r="M243" s="555">
        <v>0</v>
      </c>
      <c r="N243" s="553">
        <v>0</v>
      </c>
      <c r="O243" s="553">
        <v>0</v>
      </c>
      <c r="P243" s="553">
        <v>0</v>
      </c>
      <c r="Q243" s="553">
        <v>0</v>
      </c>
      <c r="R243" s="553">
        <v>0</v>
      </c>
      <c r="S243" s="553">
        <v>8.1850260000000008E-2</v>
      </c>
      <c r="T243" s="555">
        <v>0</v>
      </c>
      <c r="U243" s="555">
        <v>0</v>
      </c>
      <c r="V243" s="555">
        <v>0</v>
      </c>
      <c r="W243" s="555">
        <v>8.1850260000000008E-2</v>
      </c>
      <c r="X243" s="92">
        <v>0</v>
      </c>
      <c r="Y243" s="92">
        <v>0</v>
      </c>
      <c r="Z243" s="92">
        <v>0</v>
      </c>
      <c r="AA243" s="91"/>
      <c r="AB243" s="92">
        <v>0</v>
      </c>
      <c r="AC243" s="92">
        <v>0</v>
      </c>
      <c r="AD243" s="92">
        <v>0</v>
      </c>
      <c r="AE243" s="92">
        <v>0</v>
      </c>
      <c r="AF243" s="92">
        <v>0</v>
      </c>
      <c r="AG243" s="92">
        <v>0</v>
      </c>
      <c r="AH243" s="92">
        <v>0</v>
      </c>
      <c r="AI243" s="92">
        <v>0</v>
      </c>
      <c r="AJ243" s="92">
        <v>0</v>
      </c>
      <c r="AK243" s="92">
        <v>0</v>
      </c>
      <c r="AL243" s="121"/>
    </row>
    <row r="244" spans="1:38" s="49" customFormat="1" ht="37.5" customHeight="1" outlineLevel="1" x14ac:dyDescent="0.25">
      <c r="A244" s="90" t="s">
        <v>355</v>
      </c>
      <c r="B244" s="48">
        <v>2.2000000000000002</v>
      </c>
      <c r="C244" s="119" t="s">
        <v>566</v>
      </c>
      <c r="D244" s="553">
        <v>0</v>
      </c>
      <c r="E244" s="555">
        <v>0</v>
      </c>
      <c r="F244" s="555">
        <v>0</v>
      </c>
      <c r="G244" s="555">
        <v>0</v>
      </c>
      <c r="H244" s="555">
        <v>0</v>
      </c>
      <c r="I244" s="553">
        <v>0</v>
      </c>
      <c r="J244" s="555">
        <v>0</v>
      </c>
      <c r="K244" s="555">
        <v>0</v>
      </c>
      <c r="L244" s="555">
        <v>0</v>
      </c>
      <c r="M244" s="555">
        <v>0</v>
      </c>
      <c r="N244" s="553">
        <v>0</v>
      </c>
      <c r="O244" s="553">
        <v>0</v>
      </c>
      <c r="P244" s="553">
        <v>0</v>
      </c>
      <c r="Q244" s="553">
        <v>0</v>
      </c>
      <c r="R244" s="553">
        <v>0</v>
      </c>
      <c r="S244" s="553">
        <v>28.81355932</v>
      </c>
      <c r="T244" s="555">
        <v>0</v>
      </c>
      <c r="U244" s="555">
        <v>28.81355932</v>
      </c>
      <c r="V244" s="555">
        <v>0</v>
      </c>
      <c r="W244" s="555">
        <v>0</v>
      </c>
      <c r="X244" s="92">
        <v>0</v>
      </c>
      <c r="Y244" s="92">
        <v>0</v>
      </c>
      <c r="Z244" s="92">
        <v>0</v>
      </c>
      <c r="AA244" s="91"/>
      <c r="AB244" s="92">
        <v>0</v>
      </c>
      <c r="AC244" s="92">
        <v>0</v>
      </c>
      <c r="AD244" s="92">
        <v>0</v>
      </c>
      <c r="AE244" s="92">
        <v>0</v>
      </c>
      <c r="AF244" s="92">
        <v>0</v>
      </c>
      <c r="AG244" s="92">
        <v>0</v>
      </c>
      <c r="AH244" s="92">
        <v>0</v>
      </c>
      <c r="AI244" s="92">
        <v>0</v>
      </c>
      <c r="AJ244" s="92">
        <v>0</v>
      </c>
      <c r="AK244" s="92">
        <v>0</v>
      </c>
      <c r="AL244" s="121"/>
    </row>
    <row r="245" spans="1:38" s="49" customFormat="1" ht="37.5" customHeight="1" outlineLevel="1" x14ac:dyDescent="0.25">
      <c r="A245" s="90" t="s">
        <v>355</v>
      </c>
      <c r="B245" s="48">
        <v>2.2000000000000002</v>
      </c>
      <c r="C245" s="119" t="s">
        <v>806</v>
      </c>
      <c r="D245" s="553">
        <v>0</v>
      </c>
      <c r="E245" s="555">
        <v>0</v>
      </c>
      <c r="F245" s="555">
        <v>0</v>
      </c>
      <c r="G245" s="555">
        <v>0</v>
      </c>
      <c r="H245" s="555">
        <v>0</v>
      </c>
      <c r="I245" s="553">
        <v>0</v>
      </c>
      <c r="J245" s="555">
        <v>0</v>
      </c>
      <c r="K245" s="555">
        <v>0</v>
      </c>
      <c r="L245" s="555">
        <v>0</v>
      </c>
      <c r="M245" s="555">
        <v>0</v>
      </c>
      <c r="N245" s="553">
        <v>0</v>
      </c>
      <c r="O245" s="553">
        <v>0</v>
      </c>
      <c r="P245" s="553">
        <v>0</v>
      </c>
      <c r="Q245" s="553">
        <v>0</v>
      </c>
      <c r="R245" s="553">
        <v>0</v>
      </c>
      <c r="S245" s="553">
        <v>1.9585680299999999</v>
      </c>
      <c r="T245" s="555">
        <v>0.49821381999999997</v>
      </c>
      <c r="U245" s="555">
        <v>1.46035421</v>
      </c>
      <c r="V245" s="555">
        <v>0</v>
      </c>
      <c r="W245" s="555">
        <v>0</v>
      </c>
      <c r="X245" s="92">
        <v>0</v>
      </c>
      <c r="Y245" s="92">
        <v>0</v>
      </c>
      <c r="Z245" s="92">
        <v>0</v>
      </c>
      <c r="AA245" s="91"/>
      <c r="AB245" s="92">
        <v>0</v>
      </c>
      <c r="AC245" s="92">
        <v>0</v>
      </c>
      <c r="AD245" s="92">
        <v>0</v>
      </c>
      <c r="AE245" s="92">
        <v>0</v>
      </c>
      <c r="AF245" s="92">
        <v>0</v>
      </c>
      <c r="AG245" s="92">
        <v>0</v>
      </c>
      <c r="AH245" s="92">
        <v>0</v>
      </c>
      <c r="AI245" s="92">
        <v>0</v>
      </c>
      <c r="AJ245" s="92">
        <v>0</v>
      </c>
      <c r="AK245" s="92">
        <v>0</v>
      </c>
      <c r="AL245" s="121"/>
    </row>
    <row r="246" spans="1:38" s="49" customFormat="1" ht="37.5" customHeight="1" outlineLevel="1" x14ac:dyDescent="0.25">
      <c r="A246" s="90" t="s">
        <v>356</v>
      </c>
      <c r="B246" s="48">
        <v>2.2000000000000002</v>
      </c>
      <c r="C246" s="119" t="s">
        <v>913</v>
      </c>
      <c r="D246" s="553">
        <v>0</v>
      </c>
      <c r="E246" s="555">
        <v>0</v>
      </c>
      <c r="F246" s="555">
        <v>0</v>
      </c>
      <c r="G246" s="555">
        <v>0</v>
      </c>
      <c r="H246" s="555">
        <v>0</v>
      </c>
      <c r="I246" s="553">
        <v>0</v>
      </c>
      <c r="J246" s="555">
        <v>0</v>
      </c>
      <c r="K246" s="555">
        <v>0</v>
      </c>
      <c r="L246" s="555">
        <v>0</v>
      </c>
      <c r="M246" s="555">
        <v>0</v>
      </c>
      <c r="N246" s="553">
        <v>0</v>
      </c>
      <c r="O246" s="553">
        <v>0</v>
      </c>
      <c r="P246" s="553">
        <v>0</v>
      </c>
      <c r="Q246" s="553">
        <v>0</v>
      </c>
      <c r="R246" s="553">
        <v>0</v>
      </c>
      <c r="S246" s="553">
        <v>5.0000000000000001E-3</v>
      </c>
      <c r="T246" s="555">
        <v>0</v>
      </c>
      <c r="U246" s="555">
        <v>4.0000000000000001E-3</v>
      </c>
      <c r="V246" s="555">
        <v>0</v>
      </c>
      <c r="W246" s="555">
        <v>1E-3</v>
      </c>
      <c r="X246" s="92">
        <v>0</v>
      </c>
      <c r="Y246" s="92">
        <v>0</v>
      </c>
      <c r="Z246" s="92">
        <v>0</v>
      </c>
      <c r="AA246" s="91"/>
      <c r="AB246" s="92">
        <v>0</v>
      </c>
      <c r="AC246" s="92">
        <v>0</v>
      </c>
      <c r="AD246" s="92">
        <v>0</v>
      </c>
      <c r="AE246" s="92">
        <v>0</v>
      </c>
      <c r="AF246" s="92">
        <v>0</v>
      </c>
      <c r="AG246" s="92">
        <v>0</v>
      </c>
      <c r="AH246" s="92">
        <v>0</v>
      </c>
      <c r="AI246" s="92">
        <v>0</v>
      </c>
      <c r="AJ246" s="92">
        <v>0</v>
      </c>
      <c r="AK246" s="92">
        <v>0</v>
      </c>
      <c r="AL246" s="121"/>
    </row>
    <row r="247" spans="1:38" s="49" customFormat="1" ht="37.5" customHeight="1" outlineLevel="1" x14ac:dyDescent="0.25">
      <c r="A247" s="90" t="s">
        <v>355</v>
      </c>
      <c r="B247" s="48">
        <v>2.2000000000000002</v>
      </c>
      <c r="C247" s="119" t="s">
        <v>567</v>
      </c>
      <c r="D247" s="553">
        <v>0</v>
      </c>
      <c r="E247" s="555">
        <v>0</v>
      </c>
      <c r="F247" s="555">
        <v>0</v>
      </c>
      <c r="G247" s="555">
        <v>0</v>
      </c>
      <c r="H247" s="555">
        <v>0</v>
      </c>
      <c r="I247" s="553">
        <v>75.719930553349599</v>
      </c>
      <c r="J247" s="555">
        <v>3.1421228800000001</v>
      </c>
      <c r="K247" s="555">
        <v>65.732900639999997</v>
      </c>
      <c r="L247" s="555">
        <v>2.3600247800000003</v>
      </c>
      <c r="M247" s="555">
        <v>4.4848822533495998</v>
      </c>
      <c r="N247" s="553">
        <v>75.719930553349599</v>
      </c>
      <c r="O247" s="553">
        <v>3.1421228800000001</v>
      </c>
      <c r="P247" s="553">
        <v>65.732900639999997</v>
      </c>
      <c r="Q247" s="553">
        <v>2.3600247800000003</v>
      </c>
      <c r="R247" s="553">
        <v>4.4848822533495998</v>
      </c>
      <c r="S247" s="553">
        <v>67.812949499999988</v>
      </c>
      <c r="T247" s="555">
        <v>2.6628159999999998</v>
      </c>
      <c r="U247" s="555">
        <v>55.705847999999996</v>
      </c>
      <c r="V247" s="555">
        <v>2.0000209999999998</v>
      </c>
      <c r="W247" s="555">
        <v>7.4442645000000001</v>
      </c>
      <c r="X247" s="92">
        <v>0</v>
      </c>
      <c r="Y247" s="92">
        <v>0</v>
      </c>
      <c r="Z247" s="92">
        <v>0</v>
      </c>
      <c r="AA247" s="91"/>
      <c r="AB247" s="92">
        <v>0</v>
      </c>
      <c r="AC247" s="92">
        <v>0</v>
      </c>
      <c r="AD247" s="92">
        <v>0</v>
      </c>
      <c r="AE247" s="92">
        <v>0</v>
      </c>
      <c r="AF247" s="92">
        <v>0</v>
      </c>
      <c r="AG247" s="92">
        <v>0</v>
      </c>
      <c r="AH247" s="92">
        <v>0</v>
      </c>
      <c r="AI247" s="92">
        <v>0</v>
      </c>
      <c r="AJ247" s="92">
        <v>28.863</v>
      </c>
      <c r="AK247" s="92">
        <v>67.812949500000002</v>
      </c>
      <c r="AL247" s="121"/>
    </row>
    <row r="248" spans="1:38" s="49" customFormat="1" ht="37.5" customHeight="1" outlineLevel="1" x14ac:dyDescent="0.25">
      <c r="A248" s="90" t="s">
        <v>355</v>
      </c>
      <c r="B248" s="48">
        <v>2.2000000000000002</v>
      </c>
      <c r="C248" s="119" t="s">
        <v>568</v>
      </c>
      <c r="D248" s="553">
        <v>0</v>
      </c>
      <c r="E248" s="555">
        <v>0</v>
      </c>
      <c r="F248" s="555">
        <v>0</v>
      </c>
      <c r="G248" s="555">
        <v>0</v>
      </c>
      <c r="H248" s="555">
        <v>0</v>
      </c>
      <c r="I248" s="553">
        <v>0</v>
      </c>
      <c r="J248" s="555">
        <v>0</v>
      </c>
      <c r="K248" s="555">
        <v>0</v>
      </c>
      <c r="L248" s="555">
        <v>0</v>
      </c>
      <c r="M248" s="555">
        <v>0</v>
      </c>
      <c r="N248" s="553">
        <v>0</v>
      </c>
      <c r="O248" s="553">
        <v>0</v>
      </c>
      <c r="P248" s="553">
        <v>0</v>
      </c>
      <c r="Q248" s="553">
        <v>0</v>
      </c>
      <c r="R248" s="553">
        <v>0</v>
      </c>
      <c r="S248" s="553">
        <v>3.8727642599999998</v>
      </c>
      <c r="T248" s="555">
        <v>0.13011829</v>
      </c>
      <c r="U248" s="555">
        <v>3.7358292299999998</v>
      </c>
      <c r="V248" s="555">
        <v>0</v>
      </c>
      <c r="W248" s="555">
        <v>6.81674E-3</v>
      </c>
      <c r="X248" s="92">
        <v>0</v>
      </c>
      <c r="Y248" s="92">
        <v>0</v>
      </c>
      <c r="Z248" s="92">
        <v>0</v>
      </c>
      <c r="AA248" s="91"/>
      <c r="AB248" s="92">
        <v>0</v>
      </c>
      <c r="AC248" s="92">
        <v>0</v>
      </c>
      <c r="AD248" s="92">
        <v>0</v>
      </c>
      <c r="AE248" s="92">
        <v>0</v>
      </c>
      <c r="AF248" s="92">
        <v>0</v>
      </c>
      <c r="AG248" s="92">
        <v>0</v>
      </c>
      <c r="AH248" s="92">
        <v>0</v>
      </c>
      <c r="AI248" s="92">
        <v>0</v>
      </c>
      <c r="AJ248" s="92">
        <v>0.93600000000000005</v>
      </c>
      <c r="AK248" s="92">
        <v>3.8727642599999998</v>
      </c>
      <c r="AL248" s="121"/>
    </row>
    <row r="249" spans="1:38" s="49" customFormat="1" ht="37.5" customHeight="1" outlineLevel="1" x14ac:dyDescent="0.25">
      <c r="A249" s="90" t="s">
        <v>355</v>
      </c>
      <c r="B249" s="48">
        <v>2.2000000000000002</v>
      </c>
      <c r="C249" s="119" t="s">
        <v>807</v>
      </c>
      <c r="D249" s="553">
        <v>0</v>
      </c>
      <c r="E249" s="555">
        <v>0</v>
      </c>
      <c r="F249" s="555">
        <v>0</v>
      </c>
      <c r="G249" s="555">
        <v>0</v>
      </c>
      <c r="H249" s="555">
        <v>0</v>
      </c>
      <c r="I249" s="553">
        <v>0</v>
      </c>
      <c r="J249" s="555">
        <v>0</v>
      </c>
      <c r="K249" s="555">
        <v>0</v>
      </c>
      <c r="L249" s="555">
        <v>0</v>
      </c>
      <c r="M249" s="555">
        <v>0</v>
      </c>
      <c r="N249" s="553">
        <v>0</v>
      </c>
      <c r="O249" s="553">
        <v>0</v>
      </c>
      <c r="P249" s="553">
        <v>0</v>
      </c>
      <c r="Q249" s="553">
        <v>0</v>
      </c>
      <c r="R249" s="553">
        <v>0</v>
      </c>
      <c r="S249" s="553">
        <v>2.37317877</v>
      </c>
      <c r="T249" s="555">
        <v>0.19146306999999999</v>
      </c>
      <c r="U249" s="555">
        <v>2.1330002599999998</v>
      </c>
      <c r="V249" s="555">
        <v>0</v>
      </c>
      <c r="W249" s="555">
        <v>4.8715439999999999E-2</v>
      </c>
      <c r="X249" s="92">
        <v>0</v>
      </c>
      <c r="Y249" s="92">
        <v>0</v>
      </c>
      <c r="Z249" s="92">
        <v>0</v>
      </c>
      <c r="AA249" s="91"/>
      <c r="AB249" s="92">
        <v>0</v>
      </c>
      <c r="AC249" s="92">
        <v>0</v>
      </c>
      <c r="AD249" s="92">
        <v>0</v>
      </c>
      <c r="AE249" s="92">
        <v>0</v>
      </c>
      <c r="AF249" s="92">
        <v>0</v>
      </c>
      <c r="AG249" s="92">
        <v>0</v>
      </c>
      <c r="AH249" s="92">
        <v>0</v>
      </c>
      <c r="AI249" s="92">
        <v>0</v>
      </c>
      <c r="AJ249" s="92">
        <v>8.6999999999999994E-2</v>
      </c>
      <c r="AK249" s="92">
        <v>2.37317877</v>
      </c>
      <c r="AL249" s="121"/>
    </row>
    <row r="250" spans="1:38" s="49" customFormat="1" ht="37.5" customHeight="1" outlineLevel="1" x14ac:dyDescent="0.25">
      <c r="A250" s="90" t="s">
        <v>355</v>
      </c>
      <c r="B250" s="48">
        <v>2.2000000000000002</v>
      </c>
      <c r="C250" s="119" t="s">
        <v>723</v>
      </c>
      <c r="D250" s="553">
        <v>0</v>
      </c>
      <c r="E250" s="555">
        <v>0</v>
      </c>
      <c r="F250" s="555">
        <v>0</v>
      </c>
      <c r="G250" s="555">
        <v>0</v>
      </c>
      <c r="H250" s="555">
        <v>0</v>
      </c>
      <c r="I250" s="553">
        <v>3.4196760500000001</v>
      </c>
      <c r="J250" s="555">
        <v>0.1682515</v>
      </c>
      <c r="K250" s="555">
        <v>3.2502506600000003</v>
      </c>
      <c r="L250" s="555">
        <v>0</v>
      </c>
      <c r="M250" s="555">
        <v>1.1738900000000001E-3</v>
      </c>
      <c r="N250" s="553">
        <v>3.4196760500000001</v>
      </c>
      <c r="O250" s="553">
        <v>0.1682515</v>
      </c>
      <c r="P250" s="553">
        <v>3.2502506600000003</v>
      </c>
      <c r="Q250" s="553">
        <v>0</v>
      </c>
      <c r="R250" s="553">
        <v>1.1738900000000001E-3</v>
      </c>
      <c r="S250" s="553">
        <v>0</v>
      </c>
      <c r="T250" s="555">
        <v>0</v>
      </c>
      <c r="U250" s="555">
        <v>0</v>
      </c>
      <c r="V250" s="555">
        <v>0</v>
      </c>
      <c r="W250" s="555">
        <v>0</v>
      </c>
      <c r="X250" s="92">
        <v>0</v>
      </c>
      <c r="Y250" s="92">
        <v>0</v>
      </c>
      <c r="Z250" s="92">
        <v>0</v>
      </c>
      <c r="AA250" s="91"/>
      <c r="AB250" s="92">
        <v>0</v>
      </c>
      <c r="AC250" s="92">
        <v>0</v>
      </c>
      <c r="AD250" s="92">
        <v>0</v>
      </c>
      <c r="AE250" s="92">
        <v>0</v>
      </c>
      <c r="AF250" s="92">
        <v>0</v>
      </c>
      <c r="AG250" s="92">
        <v>0</v>
      </c>
      <c r="AH250" s="92">
        <v>0</v>
      </c>
      <c r="AI250" s="92">
        <v>0</v>
      </c>
      <c r="AJ250" s="92">
        <v>0</v>
      </c>
      <c r="AK250" s="92">
        <v>0</v>
      </c>
      <c r="AL250" s="121"/>
    </row>
    <row r="251" spans="1:38" s="49" customFormat="1" ht="37.5" customHeight="1" outlineLevel="1" x14ac:dyDescent="0.25">
      <c r="A251" s="90" t="s">
        <v>355</v>
      </c>
      <c r="B251" s="48">
        <v>2.2000000000000002</v>
      </c>
      <c r="C251" s="119" t="s">
        <v>724</v>
      </c>
      <c r="D251" s="553">
        <v>0</v>
      </c>
      <c r="E251" s="555">
        <v>0</v>
      </c>
      <c r="F251" s="555">
        <v>0</v>
      </c>
      <c r="G251" s="555">
        <v>0</v>
      </c>
      <c r="H251" s="555">
        <v>0</v>
      </c>
      <c r="I251" s="553">
        <v>0</v>
      </c>
      <c r="J251" s="555">
        <v>0</v>
      </c>
      <c r="K251" s="555">
        <v>0</v>
      </c>
      <c r="L251" s="555">
        <v>0</v>
      </c>
      <c r="M251" s="555">
        <v>0</v>
      </c>
      <c r="N251" s="553">
        <v>0</v>
      </c>
      <c r="O251" s="553">
        <v>0</v>
      </c>
      <c r="P251" s="553">
        <v>0</v>
      </c>
      <c r="Q251" s="553">
        <v>0</v>
      </c>
      <c r="R251" s="553">
        <v>0</v>
      </c>
      <c r="S251" s="553">
        <v>0</v>
      </c>
      <c r="T251" s="555">
        <v>0</v>
      </c>
      <c r="U251" s="555">
        <v>0</v>
      </c>
      <c r="V251" s="555">
        <v>0</v>
      </c>
      <c r="W251" s="555">
        <v>0</v>
      </c>
      <c r="X251" s="92">
        <v>0</v>
      </c>
      <c r="Y251" s="92">
        <v>0</v>
      </c>
      <c r="Z251" s="92">
        <v>0</v>
      </c>
      <c r="AA251" s="91"/>
      <c r="AB251" s="92">
        <v>0</v>
      </c>
      <c r="AC251" s="92">
        <v>0</v>
      </c>
      <c r="AD251" s="92">
        <v>0</v>
      </c>
      <c r="AE251" s="92">
        <v>0</v>
      </c>
      <c r="AF251" s="92">
        <v>0</v>
      </c>
      <c r="AG251" s="92">
        <v>0</v>
      </c>
      <c r="AH251" s="92">
        <v>0</v>
      </c>
      <c r="AI251" s="92">
        <v>0</v>
      </c>
      <c r="AJ251" s="92">
        <v>0</v>
      </c>
      <c r="AK251" s="92">
        <v>0</v>
      </c>
      <c r="AL251" s="121"/>
    </row>
    <row r="252" spans="1:38" s="49" customFormat="1" ht="37.5" customHeight="1" outlineLevel="1" x14ac:dyDescent="0.25">
      <c r="A252" s="90" t="s">
        <v>355</v>
      </c>
      <c r="B252" s="48">
        <v>2.2000000000000002</v>
      </c>
      <c r="C252" s="119" t="s">
        <v>725</v>
      </c>
      <c r="D252" s="553">
        <v>0</v>
      </c>
      <c r="E252" s="555">
        <v>0</v>
      </c>
      <c r="F252" s="555">
        <v>0</v>
      </c>
      <c r="G252" s="555">
        <v>0</v>
      </c>
      <c r="H252" s="555">
        <v>0</v>
      </c>
      <c r="I252" s="553">
        <v>0.78749921000000001</v>
      </c>
      <c r="J252" s="555">
        <v>0.32898993999999998</v>
      </c>
      <c r="K252" s="555">
        <v>0</v>
      </c>
      <c r="L252" s="555">
        <v>0</v>
      </c>
      <c r="M252" s="555">
        <v>0.45850926999999997</v>
      </c>
      <c r="N252" s="553">
        <v>0.78749921000000001</v>
      </c>
      <c r="O252" s="553">
        <v>0.32898993999999998</v>
      </c>
      <c r="P252" s="553">
        <v>0</v>
      </c>
      <c r="Q252" s="553">
        <v>0</v>
      </c>
      <c r="R252" s="553">
        <v>0.45850926999999997</v>
      </c>
      <c r="S252" s="553">
        <v>19.676393699999998</v>
      </c>
      <c r="T252" s="555">
        <v>0.27880503000000001</v>
      </c>
      <c r="U252" s="555">
        <v>5.6059441899999998</v>
      </c>
      <c r="V252" s="555">
        <v>12.415254239999999</v>
      </c>
      <c r="W252" s="555">
        <v>1.3763902399999999</v>
      </c>
      <c r="X252" s="92">
        <v>0</v>
      </c>
      <c r="Y252" s="92">
        <v>0</v>
      </c>
      <c r="Z252" s="92">
        <v>5</v>
      </c>
      <c r="AA252" s="91"/>
      <c r="AB252" s="92">
        <v>0</v>
      </c>
      <c r="AC252" s="92">
        <v>0</v>
      </c>
      <c r="AD252" s="92">
        <v>0</v>
      </c>
      <c r="AE252" s="92">
        <v>5</v>
      </c>
      <c r="AF252" s="92">
        <v>0</v>
      </c>
      <c r="AG252" s="92">
        <v>0</v>
      </c>
      <c r="AH252" s="92">
        <v>0</v>
      </c>
      <c r="AI252" s="92">
        <v>0</v>
      </c>
      <c r="AJ252" s="92">
        <v>1.8</v>
      </c>
      <c r="AK252" s="92">
        <v>19.676393699999998</v>
      </c>
      <c r="AL252" s="121"/>
    </row>
    <row r="253" spans="1:38" s="49" customFormat="1" ht="37.5" customHeight="1" outlineLevel="1" x14ac:dyDescent="0.25">
      <c r="A253" s="90" t="s">
        <v>355</v>
      </c>
      <c r="B253" s="48">
        <v>2.2000000000000002</v>
      </c>
      <c r="C253" s="119" t="s">
        <v>808</v>
      </c>
      <c r="D253" s="553">
        <v>0</v>
      </c>
      <c r="E253" s="555">
        <v>0</v>
      </c>
      <c r="F253" s="555">
        <v>0</v>
      </c>
      <c r="G253" s="555">
        <v>0</v>
      </c>
      <c r="H253" s="555">
        <v>0</v>
      </c>
      <c r="I253" s="553">
        <v>0</v>
      </c>
      <c r="J253" s="555">
        <v>0</v>
      </c>
      <c r="K253" s="555">
        <v>0</v>
      </c>
      <c r="L253" s="555">
        <v>0</v>
      </c>
      <c r="M253" s="555">
        <v>0</v>
      </c>
      <c r="N253" s="553">
        <v>0</v>
      </c>
      <c r="O253" s="553">
        <v>0</v>
      </c>
      <c r="P253" s="553">
        <v>0</v>
      </c>
      <c r="Q253" s="553">
        <v>0</v>
      </c>
      <c r="R253" s="553">
        <v>0</v>
      </c>
      <c r="S253" s="553">
        <v>0.69521820999999995</v>
      </c>
      <c r="T253" s="555">
        <v>1.9286589999999999E-2</v>
      </c>
      <c r="U253" s="555">
        <v>4.3264509999999999E-2</v>
      </c>
      <c r="V253" s="555">
        <v>0.57571963999999998</v>
      </c>
      <c r="W253" s="555">
        <v>5.694747E-2</v>
      </c>
      <c r="X253" s="92">
        <v>0</v>
      </c>
      <c r="Y253" s="92">
        <v>0</v>
      </c>
      <c r="Z253" s="92">
        <v>0</v>
      </c>
      <c r="AA253" s="91"/>
      <c r="AB253" s="92">
        <v>0</v>
      </c>
      <c r="AC253" s="92">
        <v>0</v>
      </c>
      <c r="AD253" s="92">
        <v>0</v>
      </c>
      <c r="AE253" s="92">
        <v>0</v>
      </c>
      <c r="AF253" s="92">
        <v>0</v>
      </c>
      <c r="AG253" s="92">
        <v>0</v>
      </c>
      <c r="AH253" s="92">
        <v>0</v>
      </c>
      <c r="AI253" s="92">
        <v>0</v>
      </c>
      <c r="AJ253" s="92">
        <v>0</v>
      </c>
      <c r="AK253" s="92">
        <v>0.69521820999999995</v>
      </c>
      <c r="AL253" s="121"/>
    </row>
    <row r="254" spans="1:38" s="49" customFormat="1" ht="37.5" customHeight="1" outlineLevel="1" x14ac:dyDescent="0.25">
      <c r="A254" s="90" t="s">
        <v>355</v>
      </c>
      <c r="B254" s="48">
        <v>2.2000000000000002</v>
      </c>
      <c r="C254" s="119" t="s">
        <v>914</v>
      </c>
      <c r="D254" s="553">
        <v>0</v>
      </c>
      <c r="E254" s="555">
        <v>0</v>
      </c>
      <c r="F254" s="555">
        <v>0</v>
      </c>
      <c r="G254" s="555">
        <v>0</v>
      </c>
      <c r="H254" s="555">
        <v>0</v>
      </c>
      <c r="I254" s="553">
        <v>0</v>
      </c>
      <c r="J254" s="555">
        <v>0</v>
      </c>
      <c r="K254" s="555">
        <v>0</v>
      </c>
      <c r="L254" s="555">
        <v>0</v>
      </c>
      <c r="M254" s="555">
        <v>0</v>
      </c>
      <c r="N254" s="553">
        <v>0</v>
      </c>
      <c r="O254" s="553">
        <v>0</v>
      </c>
      <c r="P254" s="553">
        <v>0</v>
      </c>
      <c r="Q254" s="553">
        <v>0</v>
      </c>
      <c r="R254" s="553">
        <v>0</v>
      </c>
      <c r="S254" s="553">
        <v>5.456623E-2</v>
      </c>
      <c r="T254" s="555">
        <v>5.456623E-2</v>
      </c>
      <c r="U254" s="555">
        <v>0</v>
      </c>
      <c r="V254" s="555">
        <v>0</v>
      </c>
      <c r="W254" s="555">
        <v>0</v>
      </c>
      <c r="X254" s="92">
        <v>0</v>
      </c>
      <c r="Y254" s="92">
        <v>0</v>
      </c>
      <c r="Z254" s="92">
        <v>0</v>
      </c>
      <c r="AA254" s="91"/>
      <c r="AB254" s="92">
        <v>0</v>
      </c>
      <c r="AC254" s="92">
        <v>0</v>
      </c>
      <c r="AD254" s="92">
        <v>0</v>
      </c>
      <c r="AE254" s="92">
        <v>0</v>
      </c>
      <c r="AF254" s="92">
        <v>0</v>
      </c>
      <c r="AG254" s="92">
        <v>0</v>
      </c>
      <c r="AH254" s="92">
        <v>0</v>
      </c>
      <c r="AI254" s="92">
        <v>0</v>
      </c>
      <c r="AJ254" s="92">
        <v>0</v>
      </c>
      <c r="AK254" s="92">
        <v>0</v>
      </c>
      <c r="AL254" s="121"/>
    </row>
    <row r="255" spans="1:38" s="49" customFormat="1" ht="37.5" customHeight="1" outlineLevel="1" x14ac:dyDescent="0.25">
      <c r="A255" s="90" t="s">
        <v>353</v>
      </c>
      <c r="B255" s="48">
        <v>2.2000000000000002</v>
      </c>
      <c r="C255" s="119" t="s">
        <v>726</v>
      </c>
      <c r="D255" s="553">
        <v>0</v>
      </c>
      <c r="E255" s="555">
        <v>0</v>
      </c>
      <c r="F255" s="555">
        <v>0</v>
      </c>
      <c r="G255" s="555">
        <v>0</v>
      </c>
      <c r="H255" s="555">
        <v>0</v>
      </c>
      <c r="I255" s="553">
        <v>3.8771181099999996</v>
      </c>
      <c r="J255" s="555">
        <v>0</v>
      </c>
      <c r="K255" s="555">
        <v>0</v>
      </c>
      <c r="L255" s="555">
        <v>3.8320309999999997</v>
      </c>
      <c r="M255" s="555">
        <v>4.508711E-2</v>
      </c>
      <c r="N255" s="553">
        <v>3.8771181099999996</v>
      </c>
      <c r="O255" s="553">
        <v>0</v>
      </c>
      <c r="P255" s="553">
        <v>0</v>
      </c>
      <c r="Q255" s="553">
        <v>3.8320309999999997</v>
      </c>
      <c r="R255" s="553">
        <v>4.508711E-2</v>
      </c>
      <c r="S255" s="553">
        <v>1.0680000000000001</v>
      </c>
      <c r="T255" s="555">
        <v>0</v>
      </c>
      <c r="U255" s="555">
        <v>0.69399999999999995</v>
      </c>
      <c r="V255" s="555">
        <v>0</v>
      </c>
      <c r="W255" s="555">
        <v>0.37400000000000011</v>
      </c>
      <c r="X255" s="92">
        <v>0</v>
      </c>
      <c r="Y255" s="92">
        <v>0</v>
      </c>
      <c r="Z255" s="92">
        <v>0</v>
      </c>
      <c r="AA255" s="91"/>
      <c r="AB255" s="92">
        <v>0</v>
      </c>
      <c r="AC255" s="92">
        <v>0</v>
      </c>
      <c r="AD255" s="92">
        <v>0</v>
      </c>
      <c r="AE255" s="92">
        <v>0</v>
      </c>
      <c r="AF255" s="92">
        <v>0</v>
      </c>
      <c r="AG255" s="92">
        <v>0</v>
      </c>
      <c r="AH255" s="92">
        <v>0</v>
      </c>
      <c r="AI255" s="92">
        <v>0</v>
      </c>
      <c r="AJ255" s="92">
        <v>0</v>
      </c>
      <c r="AK255" s="92">
        <v>0</v>
      </c>
      <c r="AL255" s="121"/>
    </row>
    <row r="256" spans="1:38" s="49" customFormat="1" ht="37.5" customHeight="1" outlineLevel="1" x14ac:dyDescent="0.25">
      <c r="A256" s="90" t="s">
        <v>355</v>
      </c>
      <c r="B256" s="48">
        <v>2.2000000000000002</v>
      </c>
      <c r="C256" s="119" t="s">
        <v>727</v>
      </c>
      <c r="D256" s="553">
        <v>0</v>
      </c>
      <c r="E256" s="555">
        <v>0</v>
      </c>
      <c r="F256" s="555">
        <v>0</v>
      </c>
      <c r="G256" s="555">
        <v>0</v>
      </c>
      <c r="H256" s="555">
        <v>0</v>
      </c>
      <c r="I256" s="553">
        <v>0.95092105999999998</v>
      </c>
      <c r="J256" s="555">
        <v>0.95092105999999998</v>
      </c>
      <c r="K256" s="555">
        <v>0</v>
      </c>
      <c r="L256" s="555">
        <v>0</v>
      </c>
      <c r="M256" s="555">
        <v>0</v>
      </c>
      <c r="N256" s="553">
        <v>0.95092105999999998</v>
      </c>
      <c r="O256" s="553">
        <v>0.95092105999999998</v>
      </c>
      <c r="P256" s="553">
        <v>0</v>
      </c>
      <c r="Q256" s="553">
        <v>0</v>
      </c>
      <c r="R256" s="553">
        <v>0</v>
      </c>
      <c r="S256" s="553">
        <v>0</v>
      </c>
      <c r="T256" s="555">
        <v>0</v>
      </c>
      <c r="U256" s="555">
        <v>0</v>
      </c>
      <c r="V256" s="555">
        <v>0</v>
      </c>
      <c r="W256" s="555">
        <v>0</v>
      </c>
      <c r="X256" s="92">
        <v>0</v>
      </c>
      <c r="Y256" s="92">
        <v>0</v>
      </c>
      <c r="Z256" s="92">
        <v>0</v>
      </c>
      <c r="AA256" s="91"/>
      <c r="AB256" s="92">
        <v>0</v>
      </c>
      <c r="AC256" s="92">
        <v>0</v>
      </c>
      <c r="AD256" s="92">
        <v>0</v>
      </c>
      <c r="AE256" s="92">
        <v>0</v>
      </c>
      <c r="AF256" s="92">
        <v>0</v>
      </c>
      <c r="AG256" s="92">
        <v>0</v>
      </c>
      <c r="AH256" s="92">
        <v>0</v>
      </c>
      <c r="AI256" s="92">
        <v>0</v>
      </c>
      <c r="AJ256" s="92">
        <v>0</v>
      </c>
      <c r="AK256" s="92">
        <v>0</v>
      </c>
      <c r="AL256" s="121"/>
    </row>
    <row r="257" spans="1:38" s="49" customFormat="1" ht="37.5" customHeight="1" outlineLevel="1" x14ac:dyDescent="0.25">
      <c r="A257" s="90" t="s">
        <v>355</v>
      </c>
      <c r="B257" s="48">
        <v>2.2000000000000002</v>
      </c>
      <c r="C257" s="119" t="s">
        <v>728</v>
      </c>
      <c r="D257" s="553">
        <v>0</v>
      </c>
      <c r="E257" s="555">
        <v>0</v>
      </c>
      <c r="F257" s="555">
        <v>0</v>
      </c>
      <c r="G257" s="555">
        <v>0</v>
      </c>
      <c r="H257" s="555">
        <v>0</v>
      </c>
      <c r="I257" s="553">
        <v>0</v>
      </c>
      <c r="J257" s="555">
        <v>0</v>
      </c>
      <c r="K257" s="555">
        <v>0</v>
      </c>
      <c r="L257" s="555">
        <v>0</v>
      </c>
      <c r="M257" s="555">
        <v>0</v>
      </c>
      <c r="N257" s="553">
        <v>0</v>
      </c>
      <c r="O257" s="553">
        <v>0</v>
      </c>
      <c r="P257" s="553">
        <v>0</v>
      </c>
      <c r="Q257" s="553">
        <v>0</v>
      </c>
      <c r="R257" s="553">
        <v>0</v>
      </c>
      <c r="S257" s="553">
        <v>0</v>
      </c>
      <c r="T257" s="555">
        <v>0</v>
      </c>
      <c r="U257" s="555">
        <v>0</v>
      </c>
      <c r="V257" s="555">
        <v>0</v>
      </c>
      <c r="W257" s="555">
        <v>0</v>
      </c>
      <c r="X257" s="92">
        <v>0</v>
      </c>
      <c r="Y257" s="92">
        <v>0</v>
      </c>
      <c r="Z257" s="92">
        <v>0</v>
      </c>
      <c r="AA257" s="91"/>
      <c r="AB257" s="92">
        <v>0</v>
      </c>
      <c r="AC257" s="92">
        <v>0</v>
      </c>
      <c r="AD257" s="92">
        <v>0</v>
      </c>
      <c r="AE257" s="92">
        <v>0</v>
      </c>
      <c r="AF257" s="92">
        <v>0</v>
      </c>
      <c r="AG257" s="92">
        <v>0</v>
      </c>
      <c r="AH257" s="92">
        <v>0</v>
      </c>
      <c r="AI257" s="92">
        <v>0</v>
      </c>
      <c r="AJ257" s="92">
        <v>0</v>
      </c>
      <c r="AK257" s="92">
        <v>0</v>
      </c>
      <c r="AL257" s="121"/>
    </row>
    <row r="258" spans="1:38" s="49" customFormat="1" ht="37.5" customHeight="1" outlineLevel="1" x14ac:dyDescent="0.25">
      <c r="A258" s="90" t="s">
        <v>355</v>
      </c>
      <c r="B258" s="48">
        <v>2.2000000000000002</v>
      </c>
      <c r="C258" s="119" t="s">
        <v>729</v>
      </c>
      <c r="D258" s="553">
        <v>0</v>
      </c>
      <c r="E258" s="555">
        <v>0</v>
      </c>
      <c r="F258" s="555">
        <v>0</v>
      </c>
      <c r="G258" s="555">
        <v>0</v>
      </c>
      <c r="H258" s="555">
        <v>0</v>
      </c>
      <c r="I258" s="553">
        <v>0.9965832200000001</v>
      </c>
      <c r="J258" s="555">
        <v>3.6368779999999996E-2</v>
      </c>
      <c r="K258" s="555">
        <v>0.96021444000000011</v>
      </c>
      <c r="L258" s="555">
        <v>0</v>
      </c>
      <c r="M258" s="555">
        <v>0</v>
      </c>
      <c r="N258" s="553">
        <v>0.9965832200000001</v>
      </c>
      <c r="O258" s="553">
        <v>3.6368779999999996E-2</v>
      </c>
      <c r="P258" s="553">
        <v>0.96021444000000011</v>
      </c>
      <c r="Q258" s="553">
        <v>0</v>
      </c>
      <c r="R258" s="553">
        <v>0</v>
      </c>
      <c r="S258" s="553">
        <v>0</v>
      </c>
      <c r="T258" s="555">
        <v>0</v>
      </c>
      <c r="U258" s="555">
        <v>0</v>
      </c>
      <c r="V258" s="555">
        <v>0</v>
      </c>
      <c r="W258" s="555">
        <v>0</v>
      </c>
      <c r="X258" s="92">
        <v>0</v>
      </c>
      <c r="Y258" s="92">
        <v>0</v>
      </c>
      <c r="Z258" s="92">
        <v>0</v>
      </c>
      <c r="AA258" s="91"/>
      <c r="AB258" s="92">
        <v>0</v>
      </c>
      <c r="AC258" s="92">
        <v>0</v>
      </c>
      <c r="AD258" s="92">
        <v>0</v>
      </c>
      <c r="AE258" s="92">
        <v>0</v>
      </c>
      <c r="AF258" s="92">
        <v>0</v>
      </c>
      <c r="AG258" s="92">
        <v>0</v>
      </c>
      <c r="AH258" s="92">
        <v>0</v>
      </c>
      <c r="AI258" s="92">
        <v>0</v>
      </c>
      <c r="AJ258" s="92">
        <v>0</v>
      </c>
      <c r="AK258" s="92">
        <v>0</v>
      </c>
      <c r="AL258" s="121"/>
    </row>
    <row r="259" spans="1:38" s="49" customFormat="1" ht="37.5" customHeight="1" outlineLevel="1" x14ac:dyDescent="0.25">
      <c r="A259" s="90" t="s">
        <v>355</v>
      </c>
      <c r="B259" s="48">
        <v>2.2000000000000002</v>
      </c>
      <c r="C259" s="119" t="s">
        <v>809</v>
      </c>
      <c r="D259" s="553">
        <v>0</v>
      </c>
      <c r="E259" s="555">
        <v>0</v>
      </c>
      <c r="F259" s="555">
        <v>0</v>
      </c>
      <c r="G259" s="555">
        <v>0</v>
      </c>
      <c r="H259" s="555">
        <v>0</v>
      </c>
      <c r="I259" s="553">
        <v>0</v>
      </c>
      <c r="J259" s="555">
        <v>0</v>
      </c>
      <c r="K259" s="555">
        <v>0</v>
      </c>
      <c r="L259" s="555">
        <v>0</v>
      </c>
      <c r="M259" s="555">
        <v>0</v>
      </c>
      <c r="N259" s="553">
        <v>0</v>
      </c>
      <c r="O259" s="553">
        <v>0</v>
      </c>
      <c r="P259" s="553">
        <v>0</v>
      </c>
      <c r="Q259" s="553">
        <v>0</v>
      </c>
      <c r="R259" s="553">
        <v>0</v>
      </c>
      <c r="S259" s="553">
        <v>3.7699570000000002E-2</v>
      </c>
      <c r="T259" s="555">
        <v>3.7699570000000002E-2</v>
      </c>
      <c r="U259" s="555">
        <v>0</v>
      </c>
      <c r="V259" s="555">
        <v>0</v>
      </c>
      <c r="W259" s="555">
        <v>0</v>
      </c>
      <c r="X259" s="92">
        <v>0</v>
      </c>
      <c r="Y259" s="92">
        <v>0</v>
      </c>
      <c r="Z259" s="92">
        <v>0</v>
      </c>
      <c r="AA259" s="91"/>
      <c r="AB259" s="92">
        <v>0</v>
      </c>
      <c r="AC259" s="92">
        <v>0</v>
      </c>
      <c r="AD259" s="92">
        <v>0</v>
      </c>
      <c r="AE259" s="92">
        <v>0</v>
      </c>
      <c r="AF259" s="92">
        <v>0</v>
      </c>
      <c r="AG259" s="92">
        <v>0</v>
      </c>
      <c r="AH259" s="92">
        <v>0</v>
      </c>
      <c r="AI259" s="92">
        <v>0</v>
      </c>
      <c r="AJ259" s="92">
        <v>0</v>
      </c>
      <c r="AK259" s="92">
        <v>0</v>
      </c>
      <c r="AL259" s="121"/>
    </row>
    <row r="260" spans="1:38" s="49" customFormat="1" ht="37.5" customHeight="1" outlineLevel="1" x14ac:dyDescent="0.25">
      <c r="A260" s="90" t="s">
        <v>355</v>
      </c>
      <c r="B260" s="48">
        <v>2.2000000000000002</v>
      </c>
      <c r="C260" s="119" t="s">
        <v>810</v>
      </c>
      <c r="D260" s="553">
        <v>0</v>
      </c>
      <c r="E260" s="555">
        <v>0</v>
      </c>
      <c r="F260" s="555">
        <v>0</v>
      </c>
      <c r="G260" s="555">
        <v>0</v>
      </c>
      <c r="H260" s="555">
        <v>0</v>
      </c>
      <c r="I260" s="553">
        <v>0</v>
      </c>
      <c r="J260" s="555">
        <v>0</v>
      </c>
      <c r="K260" s="555">
        <v>0</v>
      </c>
      <c r="L260" s="555">
        <v>0</v>
      </c>
      <c r="M260" s="555">
        <v>0</v>
      </c>
      <c r="N260" s="553">
        <v>0</v>
      </c>
      <c r="O260" s="553">
        <v>0</v>
      </c>
      <c r="P260" s="553">
        <v>0</v>
      </c>
      <c r="Q260" s="553">
        <v>0</v>
      </c>
      <c r="R260" s="553">
        <v>0</v>
      </c>
      <c r="S260" s="553">
        <v>0.18102147999999998</v>
      </c>
      <c r="T260" s="555">
        <v>0.18102147999999998</v>
      </c>
      <c r="U260" s="555">
        <v>0</v>
      </c>
      <c r="V260" s="555">
        <v>0</v>
      </c>
      <c r="W260" s="555">
        <v>0</v>
      </c>
      <c r="X260" s="92">
        <v>0</v>
      </c>
      <c r="Y260" s="92">
        <v>0</v>
      </c>
      <c r="Z260" s="92">
        <v>0</v>
      </c>
      <c r="AA260" s="91"/>
      <c r="AB260" s="92">
        <v>0</v>
      </c>
      <c r="AC260" s="92">
        <v>0</v>
      </c>
      <c r="AD260" s="92">
        <v>0</v>
      </c>
      <c r="AE260" s="92">
        <v>0</v>
      </c>
      <c r="AF260" s="92">
        <v>0</v>
      </c>
      <c r="AG260" s="92">
        <v>0</v>
      </c>
      <c r="AH260" s="92">
        <v>0</v>
      </c>
      <c r="AI260" s="92">
        <v>0</v>
      </c>
      <c r="AJ260" s="92">
        <v>0</v>
      </c>
      <c r="AK260" s="92">
        <v>0</v>
      </c>
      <c r="AL260" s="121"/>
    </row>
    <row r="261" spans="1:38" s="49" customFormat="1" ht="37.5" customHeight="1" outlineLevel="1" x14ac:dyDescent="0.25">
      <c r="A261" s="90" t="s">
        <v>357</v>
      </c>
      <c r="B261" s="48">
        <v>2.2000000000000002</v>
      </c>
      <c r="C261" s="119" t="s">
        <v>569</v>
      </c>
      <c r="D261" s="553">
        <v>0</v>
      </c>
      <c r="E261" s="555">
        <v>0</v>
      </c>
      <c r="F261" s="555">
        <v>0</v>
      </c>
      <c r="G261" s="555">
        <v>0</v>
      </c>
      <c r="H261" s="555">
        <v>0</v>
      </c>
      <c r="I261" s="553">
        <v>4.0000000000000001E-3</v>
      </c>
      <c r="J261" s="555">
        <v>0</v>
      </c>
      <c r="K261" s="555">
        <v>3.0000000000000001E-3</v>
      </c>
      <c r="L261" s="555">
        <v>0</v>
      </c>
      <c r="M261" s="555">
        <v>1E-3</v>
      </c>
      <c r="N261" s="553">
        <v>4.0000000000000001E-3</v>
      </c>
      <c r="O261" s="553">
        <v>0</v>
      </c>
      <c r="P261" s="553">
        <v>3.0000000000000001E-3</v>
      </c>
      <c r="Q261" s="553">
        <v>0</v>
      </c>
      <c r="R261" s="553">
        <v>1E-3</v>
      </c>
      <c r="S261" s="553">
        <v>0.01</v>
      </c>
      <c r="T261" s="555">
        <v>0</v>
      </c>
      <c r="U261" s="555">
        <v>-1.7999999999999999E-2</v>
      </c>
      <c r="V261" s="555">
        <v>2.5999999999999999E-2</v>
      </c>
      <c r="W261" s="555">
        <v>2E-3</v>
      </c>
      <c r="X261" s="92">
        <v>0</v>
      </c>
      <c r="Y261" s="92">
        <v>0</v>
      </c>
      <c r="Z261" s="92">
        <v>0</v>
      </c>
      <c r="AA261" s="91"/>
      <c r="AB261" s="92">
        <v>0</v>
      </c>
      <c r="AC261" s="92">
        <v>0</v>
      </c>
      <c r="AD261" s="92">
        <v>0</v>
      </c>
      <c r="AE261" s="92">
        <v>0</v>
      </c>
      <c r="AF261" s="92">
        <v>0</v>
      </c>
      <c r="AG261" s="92">
        <v>0</v>
      </c>
      <c r="AH261" s="92">
        <v>0</v>
      </c>
      <c r="AI261" s="92">
        <v>0</v>
      </c>
      <c r="AJ261" s="92">
        <v>0</v>
      </c>
      <c r="AK261" s="92">
        <v>0</v>
      </c>
      <c r="AL261" s="121"/>
    </row>
    <row r="262" spans="1:38" s="49" customFormat="1" ht="37.5" customHeight="1" outlineLevel="1" x14ac:dyDescent="0.25">
      <c r="A262" s="90" t="s">
        <v>355</v>
      </c>
      <c r="B262" s="48">
        <v>2.2000000000000002</v>
      </c>
      <c r="C262" s="119" t="s">
        <v>573</v>
      </c>
      <c r="D262" s="553">
        <v>0</v>
      </c>
      <c r="E262" s="555">
        <v>0</v>
      </c>
      <c r="F262" s="555">
        <v>0</v>
      </c>
      <c r="G262" s="555">
        <v>0</v>
      </c>
      <c r="H262" s="555">
        <v>0</v>
      </c>
      <c r="I262" s="553">
        <v>0.34199072999999997</v>
      </c>
      <c r="J262" s="555">
        <v>0</v>
      </c>
      <c r="K262" s="555">
        <v>0.33327158999999995</v>
      </c>
      <c r="L262" s="555">
        <v>0</v>
      </c>
      <c r="M262" s="555">
        <v>8.7191400000000002E-3</v>
      </c>
      <c r="N262" s="553">
        <v>0.34199072999999997</v>
      </c>
      <c r="O262" s="553">
        <v>0</v>
      </c>
      <c r="P262" s="553">
        <v>0.33327158999999995</v>
      </c>
      <c r="Q262" s="553">
        <v>0</v>
      </c>
      <c r="R262" s="553">
        <v>8.7191400000000002E-3</v>
      </c>
      <c r="S262" s="553">
        <v>0.29449775</v>
      </c>
      <c r="T262" s="555">
        <v>0</v>
      </c>
      <c r="U262" s="555">
        <v>0.28243354999999998</v>
      </c>
      <c r="V262" s="555">
        <v>0</v>
      </c>
      <c r="W262" s="555">
        <v>1.2064199999999999E-2</v>
      </c>
      <c r="X262" s="92">
        <v>0</v>
      </c>
      <c r="Y262" s="92">
        <v>0</v>
      </c>
      <c r="Z262" s="92">
        <v>0</v>
      </c>
      <c r="AA262" s="91"/>
      <c r="AB262" s="92">
        <v>0</v>
      </c>
      <c r="AC262" s="92">
        <v>0</v>
      </c>
      <c r="AD262" s="92">
        <v>0</v>
      </c>
      <c r="AE262" s="92">
        <v>0</v>
      </c>
      <c r="AF262" s="92">
        <v>0</v>
      </c>
      <c r="AG262" s="92">
        <v>0</v>
      </c>
      <c r="AH262" s="92">
        <v>0</v>
      </c>
      <c r="AI262" s="92">
        <v>0</v>
      </c>
      <c r="AJ262" s="92">
        <v>0.12</v>
      </c>
      <c r="AK262" s="92">
        <v>0.32178024</v>
      </c>
      <c r="AL262" s="121"/>
    </row>
    <row r="263" spans="1:38" s="49" customFormat="1" ht="37.5" customHeight="1" outlineLevel="1" x14ac:dyDescent="0.25">
      <c r="A263" s="90" t="s">
        <v>355</v>
      </c>
      <c r="B263" s="48">
        <v>2.2000000000000002</v>
      </c>
      <c r="C263" s="119" t="s">
        <v>811</v>
      </c>
      <c r="D263" s="553">
        <v>0</v>
      </c>
      <c r="E263" s="555">
        <v>0</v>
      </c>
      <c r="F263" s="555">
        <v>0</v>
      </c>
      <c r="G263" s="555">
        <v>0</v>
      </c>
      <c r="H263" s="555">
        <v>0</v>
      </c>
      <c r="I263" s="553">
        <v>0</v>
      </c>
      <c r="J263" s="555">
        <v>0</v>
      </c>
      <c r="K263" s="555">
        <v>0</v>
      </c>
      <c r="L263" s="555">
        <v>0</v>
      </c>
      <c r="M263" s="555">
        <v>0</v>
      </c>
      <c r="N263" s="553">
        <v>0</v>
      </c>
      <c r="O263" s="553">
        <v>0</v>
      </c>
      <c r="P263" s="553">
        <v>0</v>
      </c>
      <c r="Q263" s="553">
        <v>0</v>
      </c>
      <c r="R263" s="553">
        <v>0</v>
      </c>
      <c r="S263" s="553">
        <v>1.92191789</v>
      </c>
      <c r="T263" s="555">
        <v>0.14922076999999997</v>
      </c>
      <c r="U263" s="555">
        <v>0.44109021000000004</v>
      </c>
      <c r="V263" s="555">
        <v>1.3316069099999999</v>
      </c>
      <c r="W263" s="555">
        <v>0</v>
      </c>
      <c r="X263" s="92">
        <v>0</v>
      </c>
      <c r="Y263" s="92">
        <v>0</v>
      </c>
      <c r="Z263" s="92">
        <v>0</v>
      </c>
      <c r="AA263" s="91"/>
      <c r="AB263" s="92">
        <v>0</v>
      </c>
      <c r="AC263" s="92">
        <v>0</v>
      </c>
      <c r="AD263" s="92">
        <v>0</v>
      </c>
      <c r="AE263" s="92">
        <v>0</v>
      </c>
      <c r="AF263" s="92">
        <v>0</v>
      </c>
      <c r="AG263" s="92">
        <v>0</v>
      </c>
      <c r="AH263" s="92">
        <v>0</v>
      </c>
      <c r="AI263" s="92">
        <v>0</v>
      </c>
      <c r="AJ263" s="92">
        <v>0</v>
      </c>
      <c r="AK263" s="92">
        <v>0</v>
      </c>
      <c r="AL263" s="121"/>
    </row>
    <row r="264" spans="1:38" s="49" customFormat="1" ht="37.5" customHeight="1" outlineLevel="1" x14ac:dyDescent="0.25">
      <c r="A264" s="90" t="s">
        <v>355</v>
      </c>
      <c r="B264" s="48">
        <v>2.2000000000000002</v>
      </c>
      <c r="C264" s="119" t="s">
        <v>916</v>
      </c>
      <c r="D264" s="553">
        <v>0</v>
      </c>
      <c r="E264" s="555">
        <v>0</v>
      </c>
      <c r="F264" s="555">
        <v>0</v>
      </c>
      <c r="G264" s="555">
        <v>0</v>
      </c>
      <c r="H264" s="555">
        <v>0</v>
      </c>
      <c r="I264" s="553">
        <v>0</v>
      </c>
      <c r="J264" s="555">
        <v>0</v>
      </c>
      <c r="K264" s="555">
        <v>0</v>
      </c>
      <c r="L264" s="555">
        <v>0</v>
      </c>
      <c r="M264" s="555">
        <v>0</v>
      </c>
      <c r="N264" s="553">
        <v>0</v>
      </c>
      <c r="O264" s="553">
        <v>0</v>
      </c>
      <c r="P264" s="553">
        <v>0</v>
      </c>
      <c r="Q264" s="553">
        <v>0</v>
      </c>
      <c r="R264" s="553">
        <v>0</v>
      </c>
      <c r="S264" s="553">
        <v>1.6236138199999999</v>
      </c>
      <c r="T264" s="555">
        <v>0.10207097</v>
      </c>
      <c r="U264" s="555">
        <v>1.2712564099999999</v>
      </c>
      <c r="V264" s="555">
        <v>0.10374844</v>
      </c>
      <c r="W264" s="555">
        <v>0.14653799999999997</v>
      </c>
      <c r="X264" s="92">
        <v>0</v>
      </c>
      <c r="Y264" s="92">
        <v>0</v>
      </c>
      <c r="Z264" s="92">
        <v>0</v>
      </c>
      <c r="AA264" s="91"/>
      <c r="AB264" s="92">
        <v>0</v>
      </c>
      <c r="AC264" s="92">
        <v>0</v>
      </c>
      <c r="AD264" s="92">
        <v>0</v>
      </c>
      <c r="AE264" s="92">
        <v>0</v>
      </c>
      <c r="AF264" s="92">
        <v>0</v>
      </c>
      <c r="AG264" s="92">
        <v>0</v>
      </c>
      <c r="AH264" s="92">
        <v>0</v>
      </c>
      <c r="AI264" s="92">
        <v>0</v>
      </c>
      <c r="AJ264" s="92">
        <v>0.79</v>
      </c>
      <c r="AK264" s="92">
        <v>1.6236138199999999</v>
      </c>
      <c r="AL264" s="121"/>
    </row>
    <row r="265" spans="1:38" s="49" customFormat="1" ht="37.5" customHeight="1" outlineLevel="1" x14ac:dyDescent="0.25">
      <c r="A265" s="90" t="s">
        <v>355</v>
      </c>
      <c r="B265" s="48">
        <v>2.2000000000000002</v>
      </c>
      <c r="C265" s="119" t="s">
        <v>917</v>
      </c>
      <c r="D265" s="553">
        <v>0</v>
      </c>
      <c r="E265" s="555">
        <v>0</v>
      </c>
      <c r="F265" s="555">
        <v>0</v>
      </c>
      <c r="G265" s="555">
        <v>0</v>
      </c>
      <c r="H265" s="555">
        <v>0</v>
      </c>
      <c r="I265" s="553">
        <v>0</v>
      </c>
      <c r="J265" s="555">
        <v>0</v>
      </c>
      <c r="K265" s="555">
        <v>0</v>
      </c>
      <c r="L265" s="555">
        <v>0</v>
      </c>
      <c r="M265" s="555">
        <v>0</v>
      </c>
      <c r="N265" s="553">
        <v>0</v>
      </c>
      <c r="O265" s="553">
        <v>0</v>
      </c>
      <c r="P265" s="553">
        <v>0</v>
      </c>
      <c r="Q265" s="553">
        <v>0</v>
      </c>
      <c r="R265" s="553">
        <v>0</v>
      </c>
      <c r="S265" s="553">
        <v>0.34291053999999999</v>
      </c>
      <c r="T265" s="555">
        <v>3.6064399999999996E-2</v>
      </c>
      <c r="U265" s="555">
        <v>0.30394693</v>
      </c>
      <c r="V265" s="555">
        <v>1.8873500000000001E-3</v>
      </c>
      <c r="W265" s="555">
        <v>1.0118600000000001E-3</v>
      </c>
      <c r="X265" s="92">
        <v>0</v>
      </c>
      <c r="Y265" s="92">
        <v>0</v>
      </c>
      <c r="Z265" s="92">
        <v>0</v>
      </c>
      <c r="AA265" s="91"/>
      <c r="AB265" s="92">
        <v>0</v>
      </c>
      <c r="AC265" s="92">
        <v>0</v>
      </c>
      <c r="AD265" s="92">
        <v>0</v>
      </c>
      <c r="AE265" s="92">
        <v>0</v>
      </c>
      <c r="AF265" s="92">
        <v>0</v>
      </c>
      <c r="AG265" s="92">
        <v>0</v>
      </c>
      <c r="AH265" s="92">
        <v>0</v>
      </c>
      <c r="AI265" s="92">
        <v>0</v>
      </c>
      <c r="AJ265" s="92">
        <v>0.26200000000000001</v>
      </c>
      <c r="AK265" s="92">
        <v>0.34291054000000004</v>
      </c>
      <c r="AL265" s="121"/>
    </row>
    <row r="266" spans="1:38" s="49" customFormat="1" ht="37.5" customHeight="1" outlineLevel="1" x14ac:dyDescent="0.25">
      <c r="A266" s="90" t="s">
        <v>353</v>
      </c>
      <c r="B266" s="48">
        <v>2.2000000000000002</v>
      </c>
      <c r="C266" s="119" t="s">
        <v>574</v>
      </c>
      <c r="D266" s="553">
        <v>0</v>
      </c>
      <c r="E266" s="555">
        <v>0</v>
      </c>
      <c r="F266" s="555">
        <v>0</v>
      </c>
      <c r="G266" s="555">
        <v>0</v>
      </c>
      <c r="H266" s="555">
        <v>0</v>
      </c>
      <c r="I266" s="553">
        <v>0</v>
      </c>
      <c r="J266" s="555">
        <v>0</v>
      </c>
      <c r="K266" s="555">
        <v>0</v>
      </c>
      <c r="L266" s="555">
        <v>0</v>
      </c>
      <c r="M266" s="555">
        <v>0</v>
      </c>
      <c r="N266" s="553">
        <v>0</v>
      </c>
      <c r="O266" s="553">
        <v>0</v>
      </c>
      <c r="P266" s="553">
        <v>0</v>
      </c>
      <c r="Q266" s="553">
        <v>0</v>
      </c>
      <c r="R266" s="553">
        <v>0</v>
      </c>
      <c r="S266" s="553">
        <v>2.8119999999999998</v>
      </c>
      <c r="T266" s="555">
        <v>0</v>
      </c>
      <c r="U266" s="555">
        <v>1.992</v>
      </c>
      <c r="V266" s="555">
        <v>0</v>
      </c>
      <c r="W266" s="555">
        <v>0.81999999999999984</v>
      </c>
      <c r="X266" s="92">
        <v>0</v>
      </c>
      <c r="Y266" s="92">
        <v>0</v>
      </c>
      <c r="Z266" s="92">
        <v>0</v>
      </c>
      <c r="AA266" s="91"/>
      <c r="AB266" s="92">
        <v>0</v>
      </c>
      <c r="AC266" s="92">
        <v>0</v>
      </c>
      <c r="AD266" s="92">
        <v>0</v>
      </c>
      <c r="AE266" s="92">
        <v>0</v>
      </c>
      <c r="AF266" s="92">
        <v>0</v>
      </c>
      <c r="AG266" s="92">
        <v>0</v>
      </c>
      <c r="AH266" s="92">
        <v>0</v>
      </c>
      <c r="AI266" s="92">
        <v>0</v>
      </c>
      <c r="AJ266" s="92">
        <v>0</v>
      </c>
      <c r="AK266" s="92">
        <v>0</v>
      </c>
      <c r="AL266" s="121"/>
    </row>
    <row r="267" spans="1:38" s="49" customFormat="1" ht="37.5" customHeight="1" outlineLevel="1" x14ac:dyDescent="0.25">
      <c r="A267" s="90" t="s">
        <v>353</v>
      </c>
      <c r="B267" s="48">
        <v>2.2000000000000002</v>
      </c>
      <c r="C267" s="119" t="s">
        <v>576</v>
      </c>
      <c r="D267" s="553">
        <v>0</v>
      </c>
      <c r="E267" s="555">
        <v>0</v>
      </c>
      <c r="F267" s="555">
        <v>0</v>
      </c>
      <c r="G267" s="555">
        <v>0</v>
      </c>
      <c r="H267" s="555">
        <v>0</v>
      </c>
      <c r="I267" s="553">
        <v>2.4895305399999996</v>
      </c>
      <c r="J267" s="555">
        <v>0</v>
      </c>
      <c r="K267" s="555">
        <v>0</v>
      </c>
      <c r="L267" s="555">
        <v>2.4895305399999996</v>
      </c>
      <c r="M267" s="555">
        <v>0</v>
      </c>
      <c r="N267" s="553">
        <v>2.4895305399999996</v>
      </c>
      <c r="O267" s="553">
        <v>0</v>
      </c>
      <c r="P267" s="553">
        <v>0</v>
      </c>
      <c r="Q267" s="553">
        <v>2.4895305399999996</v>
      </c>
      <c r="R267" s="553">
        <v>0</v>
      </c>
      <c r="S267" s="553">
        <v>1.075</v>
      </c>
      <c r="T267" s="555">
        <v>0</v>
      </c>
      <c r="U267" s="555">
        <v>1.02</v>
      </c>
      <c r="V267" s="555">
        <v>0</v>
      </c>
      <c r="W267" s="555">
        <v>5.4999999999999938E-2</v>
      </c>
      <c r="X267" s="92">
        <v>0</v>
      </c>
      <c r="Y267" s="92">
        <v>0</v>
      </c>
      <c r="Z267" s="92">
        <v>0</v>
      </c>
      <c r="AA267" s="91"/>
      <c r="AB267" s="92">
        <v>0</v>
      </c>
      <c r="AC267" s="92">
        <v>0</v>
      </c>
      <c r="AD267" s="92">
        <v>0</v>
      </c>
      <c r="AE267" s="92">
        <v>0</v>
      </c>
      <c r="AF267" s="92">
        <v>0</v>
      </c>
      <c r="AG267" s="92">
        <v>0</v>
      </c>
      <c r="AH267" s="92">
        <v>0</v>
      </c>
      <c r="AI267" s="92">
        <v>0</v>
      </c>
      <c r="AJ267" s="92">
        <v>0</v>
      </c>
      <c r="AK267" s="92">
        <v>0</v>
      </c>
      <c r="AL267" s="121"/>
    </row>
    <row r="268" spans="1:38" s="49" customFormat="1" ht="37.5" customHeight="1" outlineLevel="1" x14ac:dyDescent="0.25">
      <c r="A268" s="90" t="s">
        <v>353</v>
      </c>
      <c r="B268" s="48">
        <v>2.2000000000000002</v>
      </c>
      <c r="C268" s="119" t="s">
        <v>577</v>
      </c>
      <c r="D268" s="553">
        <v>0</v>
      </c>
      <c r="E268" s="555">
        <v>0</v>
      </c>
      <c r="F268" s="555">
        <v>0</v>
      </c>
      <c r="G268" s="555">
        <v>0</v>
      </c>
      <c r="H268" s="555">
        <v>0</v>
      </c>
      <c r="I268" s="553">
        <v>8.8050000000000003E-2</v>
      </c>
      <c r="J268" s="555">
        <v>0</v>
      </c>
      <c r="K268" s="555">
        <v>0</v>
      </c>
      <c r="L268" s="555">
        <v>8.8050000000000003E-2</v>
      </c>
      <c r="M268" s="555">
        <v>0</v>
      </c>
      <c r="N268" s="553">
        <v>8.8050000000000003E-2</v>
      </c>
      <c r="O268" s="553">
        <v>0</v>
      </c>
      <c r="P268" s="553">
        <v>0</v>
      </c>
      <c r="Q268" s="553">
        <v>8.8050000000000003E-2</v>
      </c>
      <c r="R268" s="553">
        <v>0</v>
      </c>
      <c r="S268" s="553">
        <v>1.2210000000000001</v>
      </c>
      <c r="T268" s="555">
        <v>0</v>
      </c>
      <c r="U268" s="555">
        <v>1.0880000000000001</v>
      </c>
      <c r="V268" s="555">
        <v>0</v>
      </c>
      <c r="W268" s="555">
        <v>0.13300000000000001</v>
      </c>
      <c r="X268" s="92">
        <v>0</v>
      </c>
      <c r="Y268" s="92">
        <v>0</v>
      </c>
      <c r="Z268" s="92">
        <v>0</v>
      </c>
      <c r="AA268" s="91"/>
      <c r="AB268" s="92">
        <v>0</v>
      </c>
      <c r="AC268" s="92">
        <v>0</v>
      </c>
      <c r="AD268" s="92">
        <v>0</v>
      </c>
      <c r="AE268" s="92">
        <v>0</v>
      </c>
      <c r="AF268" s="92">
        <v>0</v>
      </c>
      <c r="AG268" s="92">
        <v>0</v>
      </c>
      <c r="AH268" s="92">
        <v>0</v>
      </c>
      <c r="AI268" s="92">
        <v>0</v>
      </c>
      <c r="AJ268" s="92">
        <v>0</v>
      </c>
      <c r="AK268" s="92">
        <v>0</v>
      </c>
      <c r="AL268" s="121"/>
    </row>
    <row r="269" spans="1:38" s="49" customFormat="1" ht="37.5" customHeight="1" outlineLevel="1" x14ac:dyDescent="0.25">
      <c r="A269" s="90" t="s">
        <v>353</v>
      </c>
      <c r="B269" s="48">
        <v>2.2000000000000002</v>
      </c>
      <c r="C269" s="119" t="s">
        <v>812</v>
      </c>
      <c r="D269" s="553">
        <v>0</v>
      </c>
      <c r="E269" s="555">
        <v>0</v>
      </c>
      <c r="F269" s="555">
        <v>0</v>
      </c>
      <c r="G269" s="555">
        <v>0</v>
      </c>
      <c r="H269" s="555">
        <v>0</v>
      </c>
      <c r="I269" s="553">
        <v>0</v>
      </c>
      <c r="J269" s="555">
        <v>0</v>
      </c>
      <c r="K269" s="555">
        <v>0</v>
      </c>
      <c r="L269" s="555">
        <v>0</v>
      </c>
      <c r="M269" s="555">
        <v>0</v>
      </c>
      <c r="N269" s="553">
        <v>0</v>
      </c>
      <c r="O269" s="553">
        <v>0</v>
      </c>
      <c r="P269" s="553">
        <v>0</v>
      </c>
      <c r="Q269" s="553">
        <v>0</v>
      </c>
      <c r="R269" s="553">
        <v>0</v>
      </c>
      <c r="S269" s="553">
        <v>0.124</v>
      </c>
      <c r="T269" s="555">
        <v>0</v>
      </c>
      <c r="U269" s="555">
        <v>6.0999999999999999E-2</v>
      </c>
      <c r="V269" s="555">
        <v>0</v>
      </c>
      <c r="W269" s="555">
        <v>6.3E-2</v>
      </c>
      <c r="X269" s="92">
        <v>0</v>
      </c>
      <c r="Y269" s="92">
        <v>0</v>
      </c>
      <c r="Z269" s="92">
        <v>0</v>
      </c>
      <c r="AA269" s="91"/>
      <c r="AB269" s="92">
        <v>0</v>
      </c>
      <c r="AC269" s="92">
        <v>0</v>
      </c>
      <c r="AD269" s="92">
        <v>0</v>
      </c>
      <c r="AE269" s="92">
        <v>0</v>
      </c>
      <c r="AF269" s="92">
        <v>0</v>
      </c>
      <c r="AG269" s="92">
        <v>0</v>
      </c>
      <c r="AH269" s="92">
        <v>0</v>
      </c>
      <c r="AI269" s="92">
        <v>0</v>
      </c>
      <c r="AJ269" s="92">
        <v>0</v>
      </c>
      <c r="AK269" s="92">
        <v>0</v>
      </c>
      <c r="AL269" s="121"/>
    </row>
    <row r="270" spans="1:38" s="49" customFormat="1" ht="37.5" customHeight="1" outlineLevel="1" x14ac:dyDescent="0.25">
      <c r="A270" s="90" t="s">
        <v>353</v>
      </c>
      <c r="B270" s="48">
        <v>2.2000000000000002</v>
      </c>
      <c r="C270" s="119" t="s">
        <v>813</v>
      </c>
      <c r="D270" s="553">
        <v>0</v>
      </c>
      <c r="E270" s="555">
        <v>0</v>
      </c>
      <c r="F270" s="555">
        <v>0</v>
      </c>
      <c r="G270" s="555">
        <v>0</v>
      </c>
      <c r="H270" s="555">
        <v>0</v>
      </c>
      <c r="I270" s="553">
        <v>0</v>
      </c>
      <c r="J270" s="555">
        <v>0</v>
      </c>
      <c r="K270" s="555">
        <v>0</v>
      </c>
      <c r="L270" s="555">
        <v>0</v>
      </c>
      <c r="M270" s="555">
        <v>0</v>
      </c>
      <c r="N270" s="553">
        <v>0</v>
      </c>
      <c r="O270" s="553">
        <v>0</v>
      </c>
      <c r="P270" s="553">
        <v>0</v>
      </c>
      <c r="Q270" s="553">
        <v>0</v>
      </c>
      <c r="R270" s="553">
        <v>0</v>
      </c>
      <c r="S270" s="553">
        <v>0.89400000000000013</v>
      </c>
      <c r="T270" s="555">
        <v>5.3999999999999999E-2</v>
      </c>
      <c r="U270" s="555">
        <v>0.56299999999999994</v>
      </c>
      <c r="V270" s="555">
        <v>0.16</v>
      </c>
      <c r="W270" s="555">
        <v>0.11700000000000008</v>
      </c>
      <c r="X270" s="92">
        <v>0</v>
      </c>
      <c r="Y270" s="92">
        <v>0</v>
      </c>
      <c r="Z270" s="92">
        <v>0</v>
      </c>
      <c r="AA270" s="91"/>
      <c r="AB270" s="92">
        <v>0</v>
      </c>
      <c r="AC270" s="92">
        <v>0</v>
      </c>
      <c r="AD270" s="92">
        <v>0</v>
      </c>
      <c r="AE270" s="92">
        <v>0</v>
      </c>
      <c r="AF270" s="92">
        <v>0</v>
      </c>
      <c r="AG270" s="92">
        <v>0</v>
      </c>
      <c r="AH270" s="92">
        <v>0</v>
      </c>
      <c r="AI270" s="92">
        <v>0</v>
      </c>
      <c r="AJ270" s="92">
        <v>0</v>
      </c>
      <c r="AK270" s="92">
        <v>0</v>
      </c>
      <c r="AL270" s="121"/>
    </row>
    <row r="271" spans="1:38" s="49" customFormat="1" ht="37.5" customHeight="1" outlineLevel="1" x14ac:dyDescent="0.25">
      <c r="A271" s="90" t="s">
        <v>353</v>
      </c>
      <c r="B271" s="48">
        <v>2.2000000000000002</v>
      </c>
      <c r="C271" s="119" t="s">
        <v>814</v>
      </c>
      <c r="D271" s="553">
        <v>0</v>
      </c>
      <c r="E271" s="555">
        <v>0</v>
      </c>
      <c r="F271" s="555">
        <v>0</v>
      </c>
      <c r="G271" s="555">
        <v>0</v>
      </c>
      <c r="H271" s="555">
        <v>0</v>
      </c>
      <c r="I271" s="553">
        <v>0</v>
      </c>
      <c r="J271" s="555">
        <v>0</v>
      </c>
      <c r="K271" s="555">
        <v>0</v>
      </c>
      <c r="L271" s="555">
        <v>0</v>
      </c>
      <c r="M271" s="555">
        <v>0</v>
      </c>
      <c r="N271" s="553">
        <v>0</v>
      </c>
      <c r="O271" s="553">
        <v>0</v>
      </c>
      <c r="P271" s="553">
        <v>0</v>
      </c>
      <c r="Q271" s="553">
        <v>0</v>
      </c>
      <c r="R271" s="553">
        <v>0</v>
      </c>
      <c r="S271" s="553">
        <v>8.5000000000000006E-2</v>
      </c>
      <c r="T271" s="555">
        <v>0</v>
      </c>
      <c r="U271" s="555">
        <v>0</v>
      </c>
      <c r="V271" s="555">
        <v>0</v>
      </c>
      <c r="W271" s="555">
        <v>8.5000000000000006E-2</v>
      </c>
      <c r="X271" s="92">
        <v>0</v>
      </c>
      <c r="Y271" s="92">
        <v>0</v>
      </c>
      <c r="Z271" s="92">
        <v>0</v>
      </c>
      <c r="AA271" s="91"/>
      <c r="AB271" s="92">
        <v>0</v>
      </c>
      <c r="AC271" s="92">
        <v>0</v>
      </c>
      <c r="AD271" s="92">
        <v>0</v>
      </c>
      <c r="AE271" s="92">
        <v>0</v>
      </c>
      <c r="AF271" s="92">
        <v>0</v>
      </c>
      <c r="AG271" s="92">
        <v>0</v>
      </c>
      <c r="AH271" s="92">
        <v>0</v>
      </c>
      <c r="AI271" s="92">
        <v>0</v>
      </c>
      <c r="AJ271" s="92">
        <v>0</v>
      </c>
      <c r="AK271" s="92">
        <v>0</v>
      </c>
      <c r="AL271" s="121"/>
    </row>
    <row r="272" spans="1:38" s="49" customFormat="1" ht="37.5" customHeight="1" outlineLevel="1" x14ac:dyDescent="0.25">
      <c r="A272" s="90" t="s">
        <v>353</v>
      </c>
      <c r="B272" s="48">
        <v>2.2000000000000002</v>
      </c>
      <c r="C272" s="119" t="s">
        <v>534</v>
      </c>
      <c r="D272" s="553">
        <v>0</v>
      </c>
      <c r="E272" s="555">
        <v>0</v>
      </c>
      <c r="F272" s="555">
        <v>0</v>
      </c>
      <c r="G272" s="555">
        <v>0</v>
      </c>
      <c r="H272" s="555">
        <v>0</v>
      </c>
      <c r="I272" s="553">
        <v>0.23857426999999998</v>
      </c>
      <c r="J272" s="555">
        <v>0</v>
      </c>
      <c r="K272" s="555">
        <v>0</v>
      </c>
      <c r="L272" s="555">
        <v>0.23857426999999998</v>
      </c>
      <c r="M272" s="555">
        <v>0</v>
      </c>
      <c r="N272" s="553">
        <v>0.23857426999999998</v>
      </c>
      <c r="O272" s="553">
        <v>0</v>
      </c>
      <c r="P272" s="553">
        <v>0</v>
      </c>
      <c r="Q272" s="553">
        <v>0.23857426999999998</v>
      </c>
      <c r="R272" s="553">
        <v>0</v>
      </c>
      <c r="S272" s="553">
        <v>1.3740000000000001</v>
      </c>
      <c r="T272" s="555">
        <v>0</v>
      </c>
      <c r="U272" s="555">
        <v>0.29299999999999998</v>
      </c>
      <c r="V272" s="555">
        <v>0.55000000000000004</v>
      </c>
      <c r="W272" s="555">
        <v>0.53100000000000014</v>
      </c>
      <c r="X272" s="92">
        <v>0</v>
      </c>
      <c r="Y272" s="92">
        <v>0</v>
      </c>
      <c r="Z272" s="92">
        <v>0</v>
      </c>
      <c r="AA272" s="91"/>
      <c r="AB272" s="92">
        <v>0</v>
      </c>
      <c r="AC272" s="92">
        <v>0</v>
      </c>
      <c r="AD272" s="92">
        <v>0</v>
      </c>
      <c r="AE272" s="92">
        <v>0</v>
      </c>
      <c r="AF272" s="92">
        <v>0</v>
      </c>
      <c r="AG272" s="92">
        <v>0</v>
      </c>
      <c r="AH272" s="92">
        <v>0</v>
      </c>
      <c r="AI272" s="92">
        <v>0</v>
      </c>
      <c r="AJ272" s="92">
        <v>0</v>
      </c>
      <c r="AK272" s="92">
        <v>0</v>
      </c>
      <c r="AL272" s="121"/>
    </row>
    <row r="273" spans="1:38" s="49" customFormat="1" ht="37.5" customHeight="1" outlineLevel="1" x14ac:dyDescent="0.25">
      <c r="A273" s="90" t="s">
        <v>353</v>
      </c>
      <c r="B273" s="48">
        <v>2.2000000000000002</v>
      </c>
      <c r="C273" s="119" t="s">
        <v>918</v>
      </c>
      <c r="D273" s="553">
        <v>0</v>
      </c>
      <c r="E273" s="555">
        <v>0</v>
      </c>
      <c r="F273" s="555">
        <v>0</v>
      </c>
      <c r="G273" s="555">
        <v>0</v>
      </c>
      <c r="H273" s="555">
        <v>0</v>
      </c>
      <c r="I273" s="553">
        <v>0</v>
      </c>
      <c r="J273" s="555">
        <v>0</v>
      </c>
      <c r="K273" s="555">
        <v>0</v>
      </c>
      <c r="L273" s="555">
        <v>0</v>
      </c>
      <c r="M273" s="555">
        <v>0</v>
      </c>
      <c r="N273" s="553">
        <v>0</v>
      </c>
      <c r="O273" s="553">
        <v>0</v>
      </c>
      <c r="P273" s="553">
        <v>0</v>
      </c>
      <c r="Q273" s="553">
        <v>0</v>
      </c>
      <c r="R273" s="553">
        <v>0</v>
      </c>
      <c r="S273" s="553">
        <v>0.40699999999999997</v>
      </c>
      <c r="T273" s="555">
        <v>0</v>
      </c>
      <c r="U273" s="555">
        <v>6.3E-2</v>
      </c>
      <c r="V273" s="555">
        <v>0.27500000000000002</v>
      </c>
      <c r="W273" s="555">
        <v>6.899999999999995E-2</v>
      </c>
      <c r="X273" s="92">
        <v>0</v>
      </c>
      <c r="Y273" s="92">
        <v>0</v>
      </c>
      <c r="Z273" s="92">
        <v>0</v>
      </c>
      <c r="AA273" s="91"/>
      <c r="AB273" s="92">
        <v>0</v>
      </c>
      <c r="AC273" s="92">
        <v>0</v>
      </c>
      <c r="AD273" s="92">
        <v>0</v>
      </c>
      <c r="AE273" s="92">
        <v>0</v>
      </c>
      <c r="AF273" s="92">
        <v>0</v>
      </c>
      <c r="AG273" s="92">
        <v>0</v>
      </c>
      <c r="AH273" s="92">
        <v>0</v>
      </c>
      <c r="AI273" s="92">
        <v>0</v>
      </c>
      <c r="AJ273" s="92">
        <v>0</v>
      </c>
      <c r="AK273" s="92">
        <v>0</v>
      </c>
      <c r="AL273" s="121"/>
    </row>
    <row r="274" spans="1:38" s="49" customFormat="1" ht="37.5" customHeight="1" outlineLevel="1" x14ac:dyDescent="0.25">
      <c r="A274" s="90" t="s">
        <v>353</v>
      </c>
      <c r="B274" s="48">
        <v>2.2000000000000002</v>
      </c>
      <c r="C274" s="119" t="s">
        <v>578</v>
      </c>
      <c r="D274" s="553">
        <v>0</v>
      </c>
      <c r="E274" s="555">
        <v>0</v>
      </c>
      <c r="F274" s="555">
        <v>0</v>
      </c>
      <c r="G274" s="555">
        <v>0</v>
      </c>
      <c r="H274" s="555">
        <v>0</v>
      </c>
      <c r="I274" s="553">
        <v>0.90134208999999998</v>
      </c>
      <c r="J274" s="555">
        <v>9.2174479999999989E-2</v>
      </c>
      <c r="K274" s="555">
        <v>0.64978666000000007</v>
      </c>
      <c r="L274" s="555">
        <v>0</v>
      </c>
      <c r="M274" s="555">
        <v>0.15938095000000002</v>
      </c>
      <c r="N274" s="553">
        <v>0.90134208999999998</v>
      </c>
      <c r="O274" s="553">
        <v>9.2174479999999989E-2</v>
      </c>
      <c r="P274" s="553">
        <v>0.64978666000000007</v>
      </c>
      <c r="Q274" s="553">
        <v>0</v>
      </c>
      <c r="R274" s="553">
        <v>0.15938095000000002</v>
      </c>
      <c r="S274" s="553">
        <v>0.68500000000000016</v>
      </c>
      <c r="T274" s="555">
        <v>0</v>
      </c>
      <c r="U274" s="555">
        <v>0.17599999999999999</v>
      </c>
      <c r="V274" s="555">
        <v>0.374</v>
      </c>
      <c r="W274" s="555">
        <v>0.13500000000000012</v>
      </c>
      <c r="X274" s="92">
        <v>0</v>
      </c>
      <c r="Y274" s="92">
        <v>0</v>
      </c>
      <c r="Z274" s="92">
        <v>0</v>
      </c>
      <c r="AA274" s="91"/>
      <c r="AB274" s="92">
        <v>0</v>
      </c>
      <c r="AC274" s="92">
        <v>0</v>
      </c>
      <c r="AD274" s="92">
        <v>0</v>
      </c>
      <c r="AE274" s="92">
        <v>0</v>
      </c>
      <c r="AF274" s="92">
        <v>0</v>
      </c>
      <c r="AG274" s="92">
        <v>0</v>
      </c>
      <c r="AH274" s="92">
        <v>0</v>
      </c>
      <c r="AI274" s="92">
        <v>0</v>
      </c>
      <c r="AJ274" s="92">
        <v>0</v>
      </c>
      <c r="AK274" s="92">
        <v>0</v>
      </c>
      <c r="AL274" s="121"/>
    </row>
    <row r="275" spans="1:38" s="49" customFormat="1" ht="37.5" customHeight="1" outlineLevel="1" x14ac:dyDescent="0.25">
      <c r="A275" s="90" t="s">
        <v>355</v>
      </c>
      <c r="B275" s="48">
        <v>2.2000000000000002</v>
      </c>
      <c r="C275" s="119" t="s">
        <v>579</v>
      </c>
      <c r="D275" s="553">
        <v>0</v>
      </c>
      <c r="E275" s="555">
        <v>0</v>
      </c>
      <c r="F275" s="555">
        <v>0</v>
      </c>
      <c r="G275" s="555">
        <v>0</v>
      </c>
      <c r="H275" s="555">
        <v>0</v>
      </c>
      <c r="I275" s="553">
        <v>0</v>
      </c>
      <c r="J275" s="555">
        <v>0</v>
      </c>
      <c r="K275" s="555">
        <v>0</v>
      </c>
      <c r="L275" s="555">
        <v>0</v>
      </c>
      <c r="M275" s="555">
        <v>0</v>
      </c>
      <c r="N275" s="553">
        <v>0</v>
      </c>
      <c r="O275" s="553">
        <v>0</v>
      </c>
      <c r="P275" s="553">
        <v>0</v>
      </c>
      <c r="Q275" s="553">
        <v>0</v>
      </c>
      <c r="R275" s="553">
        <v>0</v>
      </c>
      <c r="S275" s="553">
        <v>0</v>
      </c>
      <c r="T275" s="555">
        <v>0</v>
      </c>
      <c r="U275" s="555">
        <v>0</v>
      </c>
      <c r="V275" s="555">
        <v>0</v>
      </c>
      <c r="W275" s="555">
        <v>0</v>
      </c>
      <c r="X275" s="92">
        <v>0</v>
      </c>
      <c r="Y275" s="92">
        <v>0</v>
      </c>
      <c r="Z275" s="92">
        <v>0</v>
      </c>
      <c r="AA275" s="91"/>
      <c r="AB275" s="92">
        <v>0</v>
      </c>
      <c r="AC275" s="92">
        <v>0</v>
      </c>
      <c r="AD275" s="92">
        <v>0</v>
      </c>
      <c r="AE275" s="92">
        <v>0</v>
      </c>
      <c r="AF275" s="92">
        <v>0</v>
      </c>
      <c r="AG275" s="92">
        <v>0</v>
      </c>
      <c r="AH275" s="92">
        <v>0</v>
      </c>
      <c r="AI275" s="92">
        <v>0</v>
      </c>
      <c r="AJ275" s="92">
        <v>0</v>
      </c>
      <c r="AK275" s="92">
        <v>0</v>
      </c>
      <c r="AL275" s="121"/>
    </row>
    <row r="276" spans="1:38" s="49" customFormat="1" ht="37.5" customHeight="1" outlineLevel="1" x14ac:dyDescent="0.25">
      <c r="A276" s="90" t="s">
        <v>355</v>
      </c>
      <c r="B276" s="48">
        <v>2.2000000000000002</v>
      </c>
      <c r="C276" s="119" t="s">
        <v>731</v>
      </c>
      <c r="D276" s="553">
        <v>0</v>
      </c>
      <c r="E276" s="555">
        <v>0</v>
      </c>
      <c r="F276" s="555">
        <v>0</v>
      </c>
      <c r="G276" s="555">
        <v>0</v>
      </c>
      <c r="H276" s="555">
        <v>0</v>
      </c>
      <c r="I276" s="553">
        <v>3.9660965299999997</v>
      </c>
      <c r="J276" s="555">
        <v>0</v>
      </c>
      <c r="K276" s="555">
        <v>3.9660965299999997</v>
      </c>
      <c r="L276" s="555">
        <v>0</v>
      </c>
      <c r="M276" s="555">
        <v>0</v>
      </c>
      <c r="N276" s="553">
        <v>3.9660965299999997</v>
      </c>
      <c r="O276" s="553">
        <v>0</v>
      </c>
      <c r="P276" s="553">
        <v>3.9660965299999997</v>
      </c>
      <c r="Q276" s="553">
        <v>0</v>
      </c>
      <c r="R276" s="553">
        <v>0</v>
      </c>
      <c r="S276" s="553">
        <v>0</v>
      </c>
      <c r="T276" s="555">
        <v>0</v>
      </c>
      <c r="U276" s="555">
        <v>0</v>
      </c>
      <c r="V276" s="555">
        <v>0</v>
      </c>
      <c r="W276" s="555">
        <v>0</v>
      </c>
      <c r="X276" s="92">
        <v>0</v>
      </c>
      <c r="Y276" s="92">
        <v>0</v>
      </c>
      <c r="Z276" s="92">
        <v>0</v>
      </c>
      <c r="AA276" s="91"/>
      <c r="AB276" s="92">
        <v>0</v>
      </c>
      <c r="AC276" s="92">
        <v>0</v>
      </c>
      <c r="AD276" s="92">
        <v>0</v>
      </c>
      <c r="AE276" s="92">
        <v>0</v>
      </c>
      <c r="AF276" s="92">
        <v>0</v>
      </c>
      <c r="AG276" s="92">
        <v>0</v>
      </c>
      <c r="AH276" s="92">
        <v>0</v>
      </c>
      <c r="AI276" s="92">
        <v>0</v>
      </c>
      <c r="AJ276" s="92">
        <v>0</v>
      </c>
      <c r="AK276" s="92">
        <v>0</v>
      </c>
      <c r="AL276" s="121"/>
    </row>
    <row r="277" spans="1:38" s="49" customFormat="1" ht="37.5" customHeight="1" outlineLevel="1" x14ac:dyDescent="0.25">
      <c r="A277" s="90" t="s">
        <v>355</v>
      </c>
      <c r="B277" s="48">
        <v>2.2000000000000002</v>
      </c>
      <c r="C277" s="119" t="s">
        <v>732</v>
      </c>
      <c r="D277" s="553">
        <v>0</v>
      </c>
      <c r="E277" s="555">
        <v>0</v>
      </c>
      <c r="F277" s="555">
        <v>0</v>
      </c>
      <c r="G277" s="555">
        <v>0</v>
      </c>
      <c r="H277" s="555">
        <v>0</v>
      </c>
      <c r="I277" s="553">
        <v>1.3625828500000001</v>
      </c>
      <c r="J277" s="555">
        <v>0</v>
      </c>
      <c r="K277" s="555">
        <v>1.3625828500000001</v>
      </c>
      <c r="L277" s="555">
        <v>0</v>
      </c>
      <c r="M277" s="555">
        <v>0</v>
      </c>
      <c r="N277" s="553">
        <v>1.3625828500000001</v>
      </c>
      <c r="O277" s="553">
        <v>0</v>
      </c>
      <c r="P277" s="553">
        <v>1.3625828500000001</v>
      </c>
      <c r="Q277" s="553">
        <v>0</v>
      </c>
      <c r="R277" s="553">
        <v>0</v>
      </c>
      <c r="S277" s="553">
        <v>0</v>
      </c>
      <c r="T277" s="555">
        <v>0</v>
      </c>
      <c r="U277" s="555">
        <v>0</v>
      </c>
      <c r="V277" s="555">
        <v>0</v>
      </c>
      <c r="W277" s="555">
        <v>0</v>
      </c>
      <c r="X277" s="92">
        <v>0</v>
      </c>
      <c r="Y277" s="92">
        <v>0</v>
      </c>
      <c r="Z277" s="92">
        <v>0</v>
      </c>
      <c r="AA277" s="91"/>
      <c r="AB277" s="92">
        <v>0</v>
      </c>
      <c r="AC277" s="92">
        <v>0</v>
      </c>
      <c r="AD277" s="92">
        <v>0</v>
      </c>
      <c r="AE277" s="92">
        <v>0</v>
      </c>
      <c r="AF277" s="92">
        <v>0</v>
      </c>
      <c r="AG277" s="92">
        <v>0</v>
      </c>
      <c r="AH277" s="92">
        <v>0</v>
      </c>
      <c r="AI277" s="92">
        <v>0</v>
      </c>
      <c r="AJ277" s="92">
        <v>0</v>
      </c>
      <c r="AK277" s="92">
        <v>0</v>
      </c>
      <c r="AL277" s="121"/>
    </row>
    <row r="278" spans="1:38" s="49" customFormat="1" ht="37.5" customHeight="1" outlineLevel="1" x14ac:dyDescent="0.25">
      <c r="A278" s="90" t="s">
        <v>355</v>
      </c>
      <c r="B278" s="48">
        <v>2.2000000000000002</v>
      </c>
      <c r="C278" s="119" t="s">
        <v>733</v>
      </c>
      <c r="D278" s="553">
        <v>0</v>
      </c>
      <c r="E278" s="555">
        <v>0</v>
      </c>
      <c r="F278" s="555">
        <v>0</v>
      </c>
      <c r="G278" s="555">
        <v>0</v>
      </c>
      <c r="H278" s="555">
        <v>0</v>
      </c>
      <c r="I278" s="553">
        <v>0</v>
      </c>
      <c r="J278" s="555">
        <v>0</v>
      </c>
      <c r="K278" s="555">
        <v>0</v>
      </c>
      <c r="L278" s="555">
        <v>0</v>
      </c>
      <c r="M278" s="555">
        <v>0</v>
      </c>
      <c r="N278" s="553">
        <v>0</v>
      </c>
      <c r="O278" s="553">
        <v>0</v>
      </c>
      <c r="P278" s="553">
        <v>0</v>
      </c>
      <c r="Q278" s="553">
        <v>0</v>
      </c>
      <c r="R278" s="553">
        <v>0</v>
      </c>
      <c r="S278" s="553">
        <v>0</v>
      </c>
      <c r="T278" s="555">
        <v>0</v>
      </c>
      <c r="U278" s="555">
        <v>0</v>
      </c>
      <c r="V278" s="555">
        <v>0</v>
      </c>
      <c r="W278" s="555">
        <v>0</v>
      </c>
      <c r="X278" s="92">
        <v>0</v>
      </c>
      <c r="Y278" s="92">
        <v>0</v>
      </c>
      <c r="Z278" s="92">
        <v>0</v>
      </c>
      <c r="AA278" s="91"/>
      <c r="AB278" s="92">
        <v>0</v>
      </c>
      <c r="AC278" s="92">
        <v>0</v>
      </c>
      <c r="AD278" s="92">
        <v>0</v>
      </c>
      <c r="AE278" s="92">
        <v>0</v>
      </c>
      <c r="AF278" s="92">
        <v>0</v>
      </c>
      <c r="AG278" s="92">
        <v>0</v>
      </c>
      <c r="AH278" s="92">
        <v>0</v>
      </c>
      <c r="AI278" s="92">
        <v>0</v>
      </c>
      <c r="AJ278" s="92">
        <v>0</v>
      </c>
      <c r="AK278" s="92">
        <v>0</v>
      </c>
      <c r="AL278" s="121"/>
    </row>
    <row r="279" spans="1:38" s="49" customFormat="1" ht="37.5" customHeight="1" outlineLevel="1" x14ac:dyDescent="0.25">
      <c r="A279" s="90" t="s">
        <v>355</v>
      </c>
      <c r="B279" s="48">
        <v>2.2000000000000002</v>
      </c>
      <c r="C279" s="119" t="s">
        <v>734</v>
      </c>
      <c r="D279" s="553">
        <v>0</v>
      </c>
      <c r="E279" s="555">
        <v>0</v>
      </c>
      <c r="F279" s="555">
        <v>0</v>
      </c>
      <c r="G279" s="555">
        <v>0</v>
      </c>
      <c r="H279" s="555">
        <v>0</v>
      </c>
      <c r="I279" s="553">
        <v>6.1510213400000007</v>
      </c>
      <c r="J279" s="555">
        <v>0</v>
      </c>
      <c r="K279" s="555">
        <v>1.7247097200000001</v>
      </c>
      <c r="L279" s="555">
        <v>4.0770607000000005</v>
      </c>
      <c r="M279" s="555">
        <v>0.34925091999999996</v>
      </c>
      <c r="N279" s="553">
        <v>6.1510213400000007</v>
      </c>
      <c r="O279" s="553">
        <v>0</v>
      </c>
      <c r="P279" s="553">
        <v>1.7247097200000001</v>
      </c>
      <c r="Q279" s="553">
        <v>4.0770607000000005</v>
      </c>
      <c r="R279" s="553">
        <v>0.34925091999999996</v>
      </c>
      <c r="S279" s="553">
        <v>0</v>
      </c>
      <c r="T279" s="555">
        <v>0</v>
      </c>
      <c r="U279" s="555">
        <v>0</v>
      </c>
      <c r="V279" s="555">
        <v>0</v>
      </c>
      <c r="W279" s="555">
        <v>0</v>
      </c>
      <c r="X279" s="92">
        <v>0</v>
      </c>
      <c r="Y279" s="92">
        <v>0</v>
      </c>
      <c r="Z279" s="92">
        <v>0</v>
      </c>
      <c r="AA279" s="91"/>
      <c r="AB279" s="92">
        <v>0</v>
      </c>
      <c r="AC279" s="92">
        <v>0</v>
      </c>
      <c r="AD279" s="92">
        <v>0</v>
      </c>
      <c r="AE279" s="92">
        <v>0</v>
      </c>
      <c r="AF279" s="92">
        <v>0</v>
      </c>
      <c r="AG279" s="92">
        <v>0</v>
      </c>
      <c r="AH279" s="92">
        <v>0</v>
      </c>
      <c r="AI279" s="92">
        <v>0</v>
      </c>
      <c r="AJ279" s="92">
        <v>0</v>
      </c>
      <c r="AK279" s="92">
        <v>0</v>
      </c>
      <c r="AL279" s="121"/>
    </row>
    <row r="280" spans="1:38" s="49" customFormat="1" ht="37.5" customHeight="1" outlineLevel="1" x14ac:dyDescent="0.25">
      <c r="A280" s="90" t="s">
        <v>355</v>
      </c>
      <c r="B280" s="48">
        <v>2.2000000000000002</v>
      </c>
      <c r="C280" s="119" t="s">
        <v>735</v>
      </c>
      <c r="D280" s="553">
        <v>0</v>
      </c>
      <c r="E280" s="555">
        <v>0</v>
      </c>
      <c r="F280" s="555">
        <v>0</v>
      </c>
      <c r="G280" s="555">
        <v>0</v>
      </c>
      <c r="H280" s="555">
        <v>0</v>
      </c>
      <c r="I280" s="553">
        <v>1.9093173900000004</v>
      </c>
      <c r="J280" s="555">
        <v>0.10019242</v>
      </c>
      <c r="K280" s="555">
        <v>1.8091249700000005</v>
      </c>
      <c r="L280" s="555">
        <v>0</v>
      </c>
      <c r="M280" s="555">
        <v>0</v>
      </c>
      <c r="N280" s="553">
        <v>1.9093173900000004</v>
      </c>
      <c r="O280" s="553">
        <v>0.10019242</v>
      </c>
      <c r="P280" s="553">
        <v>1.8091249700000005</v>
      </c>
      <c r="Q280" s="553">
        <v>0</v>
      </c>
      <c r="R280" s="553">
        <v>0</v>
      </c>
      <c r="S280" s="553">
        <v>0</v>
      </c>
      <c r="T280" s="555">
        <v>0</v>
      </c>
      <c r="U280" s="555">
        <v>0</v>
      </c>
      <c r="V280" s="555">
        <v>0</v>
      </c>
      <c r="W280" s="555">
        <v>0</v>
      </c>
      <c r="X280" s="92">
        <v>0</v>
      </c>
      <c r="Y280" s="92">
        <v>0</v>
      </c>
      <c r="Z280" s="92">
        <v>0</v>
      </c>
      <c r="AA280" s="91"/>
      <c r="AB280" s="92">
        <v>0</v>
      </c>
      <c r="AC280" s="92">
        <v>0</v>
      </c>
      <c r="AD280" s="92">
        <v>0</v>
      </c>
      <c r="AE280" s="92">
        <v>0</v>
      </c>
      <c r="AF280" s="92">
        <v>0</v>
      </c>
      <c r="AG280" s="92">
        <v>0</v>
      </c>
      <c r="AH280" s="92">
        <v>0</v>
      </c>
      <c r="AI280" s="92">
        <v>0</v>
      </c>
      <c r="AJ280" s="92">
        <v>0</v>
      </c>
      <c r="AK280" s="92">
        <v>0</v>
      </c>
      <c r="AL280" s="121"/>
    </row>
    <row r="281" spans="1:38" s="49" customFormat="1" ht="37.5" customHeight="1" outlineLevel="1" x14ac:dyDescent="0.25">
      <c r="A281" s="90" t="s">
        <v>355</v>
      </c>
      <c r="B281" s="48">
        <v>2.2000000000000002</v>
      </c>
      <c r="C281" s="119" t="s">
        <v>572</v>
      </c>
      <c r="D281" s="553">
        <v>0</v>
      </c>
      <c r="E281" s="555">
        <v>0</v>
      </c>
      <c r="F281" s="555">
        <v>0</v>
      </c>
      <c r="G281" s="555">
        <v>0</v>
      </c>
      <c r="H281" s="555">
        <v>0</v>
      </c>
      <c r="I281" s="553">
        <v>4.5910613200000006</v>
      </c>
      <c r="J281" s="555">
        <v>0.15527233000000001</v>
      </c>
      <c r="K281" s="555">
        <v>2.99243843</v>
      </c>
      <c r="L281" s="555">
        <v>1.3491814600000003</v>
      </c>
      <c r="M281" s="555">
        <v>9.4169100000000006E-2</v>
      </c>
      <c r="N281" s="553">
        <v>4.5910613200000006</v>
      </c>
      <c r="O281" s="553">
        <v>0.15527233000000001</v>
      </c>
      <c r="P281" s="553">
        <v>2.99243843</v>
      </c>
      <c r="Q281" s="553">
        <v>1.3491814600000003</v>
      </c>
      <c r="R281" s="553">
        <v>9.4169100000000006E-2</v>
      </c>
      <c r="S281" s="553">
        <v>4.2821797400000001</v>
      </c>
      <c r="T281" s="555">
        <v>0.13158671999999999</v>
      </c>
      <c r="U281" s="555">
        <v>2.8611931500000001</v>
      </c>
      <c r="V281" s="555">
        <v>1.14337412</v>
      </c>
      <c r="W281" s="555">
        <v>0.14602575000000001</v>
      </c>
      <c r="X281" s="92">
        <v>0</v>
      </c>
      <c r="Y281" s="92">
        <v>0</v>
      </c>
      <c r="Z281" s="92">
        <v>0.8</v>
      </c>
      <c r="AA281" s="91"/>
      <c r="AB281" s="92">
        <v>0</v>
      </c>
      <c r="AC281" s="92">
        <v>0</v>
      </c>
      <c r="AD281" s="92">
        <v>0</v>
      </c>
      <c r="AE281" s="92">
        <v>0.8</v>
      </c>
      <c r="AF281" s="92">
        <v>0</v>
      </c>
      <c r="AG281" s="92">
        <v>0</v>
      </c>
      <c r="AH281" s="92">
        <v>0</v>
      </c>
      <c r="AI281" s="92">
        <v>0</v>
      </c>
      <c r="AJ281" s="92">
        <v>2.379</v>
      </c>
      <c r="AK281" s="92">
        <v>4.2821797400000001</v>
      </c>
      <c r="AL281" s="121"/>
    </row>
    <row r="282" spans="1:38" s="49" customFormat="1" ht="37.5" customHeight="1" outlineLevel="1" x14ac:dyDescent="0.25">
      <c r="A282" s="90" t="s">
        <v>355</v>
      </c>
      <c r="B282" s="48">
        <v>2.2000000000000002</v>
      </c>
      <c r="C282" s="119" t="s">
        <v>581</v>
      </c>
      <c r="D282" s="553">
        <v>0</v>
      </c>
      <c r="E282" s="555">
        <v>0</v>
      </c>
      <c r="F282" s="555">
        <v>0</v>
      </c>
      <c r="G282" s="555">
        <v>0</v>
      </c>
      <c r="H282" s="555">
        <v>0</v>
      </c>
      <c r="I282" s="553">
        <v>0</v>
      </c>
      <c r="J282" s="555">
        <v>0</v>
      </c>
      <c r="K282" s="555">
        <v>0</v>
      </c>
      <c r="L282" s="555">
        <v>0</v>
      </c>
      <c r="M282" s="555">
        <v>0</v>
      </c>
      <c r="N282" s="553">
        <v>0</v>
      </c>
      <c r="O282" s="553">
        <v>0</v>
      </c>
      <c r="P282" s="553">
        <v>0</v>
      </c>
      <c r="Q282" s="553">
        <v>0</v>
      </c>
      <c r="R282" s="553">
        <v>0</v>
      </c>
      <c r="S282" s="553">
        <v>2.6003035900000002</v>
      </c>
      <c r="T282" s="555">
        <v>9.1445219999999994E-2</v>
      </c>
      <c r="U282" s="555">
        <v>2.4074564899999999</v>
      </c>
      <c r="V282" s="555">
        <v>7.7727590000000013E-2</v>
      </c>
      <c r="W282" s="555">
        <v>2.3674289999999997E-2</v>
      </c>
      <c r="X282" s="92">
        <v>0</v>
      </c>
      <c r="Y282" s="92">
        <v>0</v>
      </c>
      <c r="Z282" s="92">
        <v>0</v>
      </c>
      <c r="AA282" s="91"/>
      <c r="AB282" s="92">
        <v>0</v>
      </c>
      <c r="AC282" s="92">
        <v>0</v>
      </c>
      <c r="AD282" s="92">
        <v>0</v>
      </c>
      <c r="AE282" s="92">
        <v>0</v>
      </c>
      <c r="AF282" s="92">
        <v>0</v>
      </c>
      <c r="AG282" s="92">
        <v>0</v>
      </c>
      <c r="AH282" s="92">
        <v>0</v>
      </c>
      <c r="AI282" s="92">
        <v>0</v>
      </c>
      <c r="AJ282" s="92">
        <v>0.54200000000000004</v>
      </c>
      <c r="AK282" s="92">
        <v>2.76129091</v>
      </c>
      <c r="AL282" s="121"/>
    </row>
    <row r="283" spans="1:38" s="49" customFormat="1" ht="37.5" customHeight="1" outlineLevel="1" x14ac:dyDescent="0.25">
      <c r="A283" s="90" t="s">
        <v>355</v>
      </c>
      <c r="B283" s="48">
        <v>2.2000000000000002</v>
      </c>
      <c r="C283" s="119" t="s">
        <v>582</v>
      </c>
      <c r="D283" s="553">
        <v>0</v>
      </c>
      <c r="E283" s="555">
        <v>0</v>
      </c>
      <c r="F283" s="555">
        <v>0</v>
      </c>
      <c r="G283" s="555">
        <v>0</v>
      </c>
      <c r="H283" s="555">
        <v>0</v>
      </c>
      <c r="I283" s="553">
        <v>0.46296853999999998</v>
      </c>
      <c r="J283" s="555">
        <v>3.7906639999999998E-2</v>
      </c>
      <c r="K283" s="555">
        <v>0.39228790000000002</v>
      </c>
      <c r="L283" s="555">
        <v>0</v>
      </c>
      <c r="M283" s="555">
        <v>3.2773999999999998E-2</v>
      </c>
      <c r="N283" s="553">
        <v>0.46296853999999998</v>
      </c>
      <c r="O283" s="553">
        <v>3.7906639999999998E-2</v>
      </c>
      <c r="P283" s="553">
        <v>0.39228790000000002</v>
      </c>
      <c r="Q283" s="553">
        <v>0</v>
      </c>
      <c r="R283" s="553">
        <v>3.2773999999999998E-2</v>
      </c>
      <c r="S283" s="553">
        <v>4.7329389999999999E-2</v>
      </c>
      <c r="T283" s="555">
        <v>0</v>
      </c>
      <c r="U283" s="555">
        <v>0</v>
      </c>
      <c r="V283" s="555">
        <v>0</v>
      </c>
      <c r="W283" s="555">
        <v>4.7329389999999999E-2</v>
      </c>
      <c r="X283" s="92">
        <v>0</v>
      </c>
      <c r="Y283" s="92">
        <v>0</v>
      </c>
      <c r="Z283" s="92">
        <v>0</v>
      </c>
      <c r="AA283" s="91"/>
      <c r="AB283" s="92">
        <v>0</v>
      </c>
      <c r="AC283" s="92">
        <v>0</v>
      </c>
      <c r="AD283" s="92">
        <v>0</v>
      </c>
      <c r="AE283" s="92">
        <v>0</v>
      </c>
      <c r="AF283" s="92">
        <v>0</v>
      </c>
      <c r="AG283" s="92">
        <v>0</v>
      </c>
      <c r="AH283" s="92">
        <v>0</v>
      </c>
      <c r="AI283" s="92">
        <v>0</v>
      </c>
      <c r="AJ283" s="92">
        <v>0</v>
      </c>
      <c r="AK283" s="92">
        <v>0.41190103</v>
      </c>
      <c r="AL283" s="121"/>
    </row>
    <row r="284" spans="1:38" s="49" customFormat="1" ht="37.5" customHeight="1" outlineLevel="1" x14ac:dyDescent="0.25">
      <c r="A284" s="90" t="s">
        <v>355</v>
      </c>
      <c r="B284" s="48">
        <v>2.2000000000000002</v>
      </c>
      <c r="C284" s="119" t="s">
        <v>583</v>
      </c>
      <c r="D284" s="553">
        <v>0</v>
      </c>
      <c r="E284" s="555">
        <v>0</v>
      </c>
      <c r="F284" s="555">
        <v>0</v>
      </c>
      <c r="G284" s="555">
        <v>0</v>
      </c>
      <c r="H284" s="555">
        <v>0</v>
      </c>
      <c r="I284" s="553">
        <v>3.9188949399999995</v>
      </c>
      <c r="J284" s="555">
        <v>0.13939784</v>
      </c>
      <c r="K284" s="555">
        <v>3.7402999899999996</v>
      </c>
      <c r="L284" s="555">
        <v>0</v>
      </c>
      <c r="M284" s="555">
        <v>3.919711E-2</v>
      </c>
      <c r="N284" s="553">
        <v>3.9188949399999995</v>
      </c>
      <c r="O284" s="553">
        <v>0.13939784</v>
      </c>
      <c r="P284" s="553">
        <v>3.7402999899999996</v>
      </c>
      <c r="Q284" s="553">
        <v>0</v>
      </c>
      <c r="R284" s="553">
        <v>3.919711E-2</v>
      </c>
      <c r="S284" s="553">
        <v>0.14877951</v>
      </c>
      <c r="T284" s="555">
        <v>0</v>
      </c>
      <c r="U284" s="555">
        <v>0</v>
      </c>
      <c r="V284" s="555">
        <v>0</v>
      </c>
      <c r="W284" s="555">
        <v>0.14877951</v>
      </c>
      <c r="X284" s="92">
        <v>0</v>
      </c>
      <c r="Y284" s="92">
        <v>0</v>
      </c>
      <c r="Z284" s="92">
        <v>0.8</v>
      </c>
      <c r="AA284" s="91"/>
      <c r="AB284" s="92">
        <v>0</v>
      </c>
      <c r="AC284" s="92">
        <v>0</v>
      </c>
      <c r="AD284" s="92">
        <v>0</v>
      </c>
      <c r="AE284" s="92">
        <v>0.8</v>
      </c>
      <c r="AF284" s="92">
        <v>0</v>
      </c>
      <c r="AG284" s="92">
        <v>0</v>
      </c>
      <c r="AH284" s="92">
        <v>0</v>
      </c>
      <c r="AI284" s="92">
        <v>0</v>
      </c>
      <c r="AJ284" s="92">
        <v>0.60299999999999998</v>
      </c>
      <c r="AK284" s="92">
        <v>3.46987691</v>
      </c>
      <c r="AL284" s="121"/>
    </row>
    <row r="285" spans="1:38" s="49" customFormat="1" ht="37.5" customHeight="1" outlineLevel="1" x14ac:dyDescent="0.25">
      <c r="A285" s="90" t="s">
        <v>355</v>
      </c>
      <c r="B285" s="48">
        <v>2.2000000000000002</v>
      </c>
      <c r="C285" s="119" t="s">
        <v>584</v>
      </c>
      <c r="D285" s="553">
        <v>0</v>
      </c>
      <c r="E285" s="555">
        <v>0</v>
      </c>
      <c r="F285" s="555">
        <v>0</v>
      </c>
      <c r="G285" s="555">
        <v>0</v>
      </c>
      <c r="H285" s="555">
        <v>0</v>
      </c>
      <c r="I285" s="553">
        <v>0</v>
      </c>
      <c r="J285" s="555">
        <v>0</v>
      </c>
      <c r="K285" s="555">
        <v>0</v>
      </c>
      <c r="L285" s="555">
        <v>0</v>
      </c>
      <c r="M285" s="555">
        <v>0</v>
      </c>
      <c r="N285" s="553">
        <v>0</v>
      </c>
      <c r="O285" s="553">
        <v>0</v>
      </c>
      <c r="P285" s="553">
        <v>0</v>
      </c>
      <c r="Q285" s="553">
        <v>0</v>
      </c>
      <c r="R285" s="553">
        <v>0</v>
      </c>
      <c r="S285" s="553">
        <v>0.66560845999999996</v>
      </c>
      <c r="T285" s="555">
        <v>0</v>
      </c>
      <c r="U285" s="555">
        <v>5.4786169999999995E-2</v>
      </c>
      <c r="V285" s="555">
        <v>0.53885419999999995</v>
      </c>
      <c r="W285" s="555">
        <v>7.1968089999999998E-2</v>
      </c>
      <c r="X285" s="92">
        <v>0</v>
      </c>
      <c r="Y285" s="92">
        <v>0</v>
      </c>
      <c r="Z285" s="92">
        <v>0.25</v>
      </c>
      <c r="AA285" s="91"/>
      <c r="AB285" s="92">
        <v>0</v>
      </c>
      <c r="AC285" s="92">
        <v>0</v>
      </c>
      <c r="AD285" s="92">
        <v>0</v>
      </c>
      <c r="AE285" s="92">
        <v>0.25</v>
      </c>
      <c r="AF285" s="92">
        <v>0</v>
      </c>
      <c r="AG285" s="92">
        <v>0</v>
      </c>
      <c r="AH285" s="92">
        <v>0</v>
      </c>
      <c r="AI285" s="92">
        <v>0</v>
      </c>
      <c r="AJ285" s="92">
        <v>0.77</v>
      </c>
      <c r="AK285" s="92">
        <v>1.65107665</v>
      </c>
      <c r="AL285" s="121"/>
    </row>
    <row r="286" spans="1:38" s="49" customFormat="1" ht="37.5" customHeight="1" outlineLevel="1" x14ac:dyDescent="0.25">
      <c r="A286" s="90" t="s">
        <v>355</v>
      </c>
      <c r="B286" s="48">
        <v>2.2000000000000002</v>
      </c>
      <c r="C286" s="119" t="s">
        <v>585</v>
      </c>
      <c r="D286" s="553">
        <v>0</v>
      </c>
      <c r="E286" s="555">
        <v>0</v>
      </c>
      <c r="F286" s="555">
        <v>0</v>
      </c>
      <c r="G286" s="555">
        <v>0</v>
      </c>
      <c r="H286" s="555">
        <v>0</v>
      </c>
      <c r="I286" s="553">
        <v>0.28657289000000002</v>
      </c>
      <c r="J286" s="555">
        <v>0.28657289000000002</v>
      </c>
      <c r="K286" s="555">
        <v>0</v>
      </c>
      <c r="L286" s="555">
        <v>0</v>
      </c>
      <c r="M286" s="555">
        <v>0</v>
      </c>
      <c r="N286" s="553">
        <v>0.28657289000000002</v>
      </c>
      <c r="O286" s="553">
        <v>0.28657289000000002</v>
      </c>
      <c r="P286" s="553">
        <v>0</v>
      </c>
      <c r="Q286" s="553">
        <v>0</v>
      </c>
      <c r="R286" s="553">
        <v>0</v>
      </c>
      <c r="S286" s="553">
        <v>0.28657289000000002</v>
      </c>
      <c r="T286" s="555">
        <v>0.28657289000000002</v>
      </c>
      <c r="U286" s="555">
        <v>0</v>
      </c>
      <c r="V286" s="555">
        <v>0</v>
      </c>
      <c r="W286" s="555">
        <v>0</v>
      </c>
      <c r="X286" s="92">
        <v>0</v>
      </c>
      <c r="Y286" s="92">
        <v>0</v>
      </c>
      <c r="Z286" s="92">
        <v>0</v>
      </c>
      <c r="AA286" s="91"/>
      <c r="AB286" s="92">
        <v>0</v>
      </c>
      <c r="AC286" s="92">
        <v>0</v>
      </c>
      <c r="AD286" s="92">
        <v>0</v>
      </c>
      <c r="AE286" s="92">
        <v>0</v>
      </c>
      <c r="AF286" s="92">
        <v>0</v>
      </c>
      <c r="AG286" s="92">
        <v>0</v>
      </c>
      <c r="AH286" s="92">
        <v>0</v>
      </c>
      <c r="AI286" s="92">
        <v>0</v>
      </c>
      <c r="AJ286" s="92">
        <v>0</v>
      </c>
      <c r="AK286" s="92">
        <v>0</v>
      </c>
      <c r="AL286" s="121"/>
    </row>
    <row r="287" spans="1:38" s="49" customFormat="1" ht="37.5" customHeight="1" outlineLevel="1" x14ac:dyDescent="0.25">
      <c r="A287" s="90" t="s">
        <v>355</v>
      </c>
      <c r="B287" s="48">
        <v>2.2000000000000002</v>
      </c>
      <c r="C287" s="119" t="s">
        <v>736</v>
      </c>
      <c r="D287" s="553">
        <v>0</v>
      </c>
      <c r="E287" s="555">
        <v>0</v>
      </c>
      <c r="F287" s="555">
        <v>0</v>
      </c>
      <c r="G287" s="555">
        <v>0</v>
      </c>
      <c r="H287" s="555">
        <v>0</v>
      </c>
      <c r="I287" s="553">
        <v>3.9707086199999999</v>
      </c>
      <c r="J287" s="555">
        <v>0.19187562999999999</v>
      </c>
      <c r="K287" s="555">
        <v>2.5591380099999999</v>
      </c>
      <c r="L287" s="555">
        <v>1.1279678999999998</v>
      </c>
      <c r="M287" s="555">
        <v>9.1727080000000016E-2</v>
      </c>
      <c r="N287" s="553">
        <v>3.9707086199999999</v>
      </c>
      <c r="O287" s="553">
        <v>0.19187562999999999</v>
      </c>
      <c r="P287" s="553">
        <v>2.5591380099999999</v>
      </c>
      <c r="Q287" s="553">
        <v>1.1279678999999998</v>
      </c>
      <c r="R287" s="553">
        <v>9.1727080000000016E-2</v>
      </c>
      <c r="S287" s="553">
        <v>4.0314550499999999</v>
      </c>
      <c r="T287" s="555">
        <v>0.16260647</v>
      </c>
      <c r="U287" s="555">
        <v>2.8255037999999999</v>
      </c>
      <c r="V287" s="555">
        <v>0.955905</v>
      </c>
      <c r="W287" s="555">
        <v>8.7439780000000022E-2</v>
      </c>
      <c r="X287" s="92">
        <v>0</v>
      </c>
      <c r="Y287" s="92">
        <v>0</v>
      </c>
      <c r="Z287" s="92">
        <v>0.65</v>
      </c>
      <c r="AA287" s="91"/>
      <c r="AB287" s="92">
        <v>0</v>
      </c>
      <c r="AC287" s="92">
        <v>0</v>
      </c>
      <c r="AD287" s="92">
        <v>0</v>
      </c>
      <c r="AE287" s="92">
        <v>0.65</v>
      </c>
      <c r="AF287" s="92">
        <v>0</v>
      </c>
      <c r="AG287" s="92">
        <v>0</v>
      </c>
      <c r="AH287" s="92">
        <v>0</v>
      </c>
      <c r="AI287" s="92">
        <v>0</v>
      </c>
      <c r="AJ287" s="92">
        <v>2.5330000000000004</v>
      </c>
      <c r="AK287" s="92">
        <v>4.0314550499999999</v>
      </c>
      <c r="AL287" s="121"/>
    </row>
    <row r="288" spans="1:38" s="49" customFormat="1" ht="37.5" customHeight="1" outlineLevel="1" x14ac:dyDescent="0.25">
      <c r="A288" s="90" t="s">
        <v>355</v>
      </c>
      <c r="B288" s="48">
        <v>2.2000000000000002</v>
      </c>
      <c r="C288" s="119" t="s">
        <v>737</v>
      </c>
      <c r="D288" s="553">
        <v>0</v>
      </c>
      <c r="E288" s="555">
        <v>0</v>
      </c>
      <c r="F288" s="555">
        <v>0</v>
      </c>
      <c r="G288" s="555">
        <v>0</v>
      </c>
      <c r="H288" s="555">
        <v>0</v>
      </c>
      <c r="I288" s="553">
        <v>9.02617E-3</v>
      </c>
      <c r="J288" s="555">
        <v>0</v>
      </c>
      <c r="K288" s="555">
        <v>0</v>
      </c>
      <c r="L288" s="555">
        <v>0</v>
      </c>
      <c r="M288" s="555">
        <v>9.02617E-3</v>
      </c>
      <c r="N288" s="553">
        <v>9.02617E-3</v>
      </c>
      <c r="O288" s="553">
        <v>0</v>
      </c>
      <c r="P288" s="553">
        <v>0</v>
      </c>
      <c r="Q288" s="553">
        <v>0</v>
      </c>
      <c r="R288" s="553">
        <v>9.02617E-3</v>
      </c>
      <c r="S288" s="553">
        <v>4.0857251300000001</v>
      </c>
      <c r="T288" s="555">
        <v>0.16696009000000001</v>
      </c>
      <c r="U288" s="555">
        <v>1.82592537</v>
      </c>
      <c r="V288" s="555">
        <v>1.9610261</v>
      </c>
      <c r="W288" s="555">
        <v>0.13181357000000002</v>
      </c>
      <c r="X288" s="92">
        <v>0</v>
      </c>
      <c r="Y288" s="92">
        <v>0</v>
      </c>
      <c r="Z288" s="92">
        <v>0.5</v>
      </c>
      <c r="AA288" s="91"/>
      <c r="AB288" s="92">
        <v>0</v>
      </c>
      <c r="AC288" s="92">
        <v>0</v>
      </c>
      <c r="AD288" s="92">
        <v>0</v>
      </c>
      <c r="AE288" s="92">
        <v>0.5</v>
      </c>
      <c r="AF288" s="92">
        <v>0</v>
      </c>
      <c r="AG288" s="92">
        <v>0</v>
      </c>
      <c r="AH288" s="92">
        <v>0</v>
      </c>
      <c r="AI288" s="92">
        <v>0</v>
      </c>
      <c r="AJ288" s="92">
        <v>0.98599999999999999</v>
      </c>
      <c r="AK288" s="92">
        <v>4.0857251300000001</v>
      </c>
      <c r="AL288" s="121"/>
    </row>
    <row r="289" spans="1:38" s="49" customFormat="1" ht="37.5" customHeight="1" outlineLevel="1" x14ac:dyDescent="0.25">
      <c r="A289" s="90" t="s">
        <v>355</v>
      </c>
      <c r="B289" s="48">
        <v>2.2000000000000002</v>
      </c>
      <c r="C289" s="119" t="s">
        <v>738</v>
      </c>
      <c r="D289" s="553">
        <v>0</v>
      </c>
      <c r="E289" s="555">
        <v>0</v>
      </c>
      <c r="F289" s="555">
        <v>0</v>
      </c>
      <c r="G289" s="555">
        <v>0</v>
      </c>
      <c r="H289" s="555">
        <v>0</v>
      </c>
      <c r="I289" s="553">
        <v>1.1213166000000001</v>
      </c>
      <c r="J289" s="555">
        <v>7.2537600000000008E-2</v>
      </c>
      <c r="K289" s="555">
        <v>0.43867701000000003</v>
      </c>
      <c r="L289" s="555">
        <v>0.57064228000000006</v>
      </c>
      <c r="M289" s="555">
        <v>3.9459710000000002E-2</v>
      </c>
      <c r="N289" s="553">
        <v>1.1213166000000001</v>
      </c>
      <c r="O289" s="553">
        <v>7.2537600000000008E-2</v>
      </c>
      <c r="P289" s="553">
        <v>0.43867701000000003</v>
      </c>
      <c r="Q289" s="553">
        <v>0.57064228000000006</v>
      </c>
      <c r="R289" s="553">
        <v>3.9459710000000002E-2</v>
      </c>
      <c r="S289" s="553">
        <v>1.3425365500000002</v>
      </c>
      <c r="T289" s="555">
        <v>7.2537599999999994E-2</v>
      </c>
      <c r="U289" s="555">
        <v>0.65639696000000003</v>
      </c>
      <c r="V289" s="555">
        <v>0.57064228000000006</v>
      </c>
      <c r="W289" s="555">
        <v>4.2959710000000005E-2</v>
      </c>
      <c r="X289" s="92">
        <v>0</v>
      </c>
      <c r="Y289" s="92">
        <v>0</v>
      </c>
      <c r="Z289" s="92">
        <v>0</v>
      </c>
      <c r="AA289" s="91"/>
      <c r="AB289" s="92">
        <v>0</v>
      </c>
      <c r="AC289" s="92">
        <v>0</v>
      </c>
      <c r="AD289" s="92">
        <v>0</v>
      </c>
      <c r="AE289" s="92">
        <v>0</v>
      </c>
      <c r="AF289" s="92">
        <v>0</v>
      </c>
      <c r="AG289" s="92">
        <v>0</v>
      </c>
      <c r="AH289" s="92">
        <v>0</v>
      </c>
      <c r="AI289" s="92">
        <v>0</v>
      </c>
      <c r="AJ289" s="92">
        <v>0.155</v>
      </c>
      <c r="AK289" s="92">
        <v>1.3425365499999999</v>
      </c>
      <c r="AL289" s="121"/>
    </row>
    <row r="290" spans="1:38" s="49" customFormat="1" ht="37.5" customHeight="1" outlineLevel="1" x14ac:dyDescent="0.25">
      <c r="A290" s="90" t="s">
        <v>355</v>
      </c>
      <c r="B290" s="48">
        <v>2.2000000000000002</v>
      </c>
      <c r="C290" s="119" t="s">
        <v>815</v>
      </c>
      <c r="D290" s="553">
        <v>0</v>
      </c>
      <c r="E290" s="555">
        <v>0</v>
      </c>
      <c r="F290" s="555">
        <v>0</v>
      </c>
      <c r="G290" s="555">
        <v>0</v>
      </c>
      <c r="H290" s="555">
        <v>0</v>
      </c>
      <c r="I290" s="553">
        <v>0</v>
      </c>
      <c r="J290" s="555">
        <v>0</v>
      </c>
      <c r="K290" s="555">
        <v>0</v>
      </c>
      <c r="L290" s="555">
        <v>0</v>
      </c>
      <c r="M290" s="555">
        <v>0</v>
      </c>
      <c r="N290" s="553">
        <v>0</v>
      </c>
      <c r="O290" s="553">
        <v>0</v>
      </c>
      <c r="P290" s="553">
        <v>0</v>
      </c>
      <c r="Q290" s="553">
        <v>0</v>
      </c>
      <c r="R290" s="553">
        <v>0</v>
      </c>
      <c r="S290" s="553">
        <v>0.14496428</v>
      </c>
      <c r="T290" s="555">
        <v>0.14496428</v>
      </c>
      <c r="U290" s="555">
        <v>0</v>
      </c>
      <c r="V290" s="555">
        <v>0</v>
      </c>
      <c r="W290" s="555">
        <v>0</v>
      </c>
      <c r="X290" s="92">
        <v>0</v>
      </c>
      <c r="Y290" s="92">
        <v>0</v>
      </c>
      <c r="Z290" s="92">
        <v>0</v>
      </c>
      <c r="AA290" s="91"/>
      <c r="AB290" s="92">
        <v>0</v>
      </c>
      <c r="AC290" s="92">
        <v>0</v>
      </c>
      <c r="AD290" s="92">
        <v>0</v>
      </c>
      <c r="AE290" s="92">
        <v>0</v>
      </c>
      <c r="AF290" s="92">
        <v>0</v>
      </c>
      <c r="AG290" s="92">
        <v>0</v>
      </c>
      <c r="AH290" s="92">
        <v>0</v>
      </c>
      <c r="AI290" s="92">
        <v>0</v>
      </c>
      <c r="AJ290" s="92">
        <v>0</v>
      </c>
      <c r="AK290" s="92">
        <v>0</v>
      </c>
      <c r="AL290" s="121"/>
    </row>
    <row r="291" spans="1:38" s="49" customFormat="1" ht="37.5" customHeight="1" outlineLevel="1" x14ac:dyDescent="0.25">
      <c r="A291" s="90" t="s">
        <v>355</v>
      </c>
      <c r="B291" s="48">
        <v>2.2000000000000002</v>
      </c>
      <c r="C291" s="119" t="s">
        <v>919</v>
      </c>
      <c r="D291" s="553">
        <v>0</v>
      </c>
      <c r="E291" s="555">
        <v>0</v>
      </c>
      <c r="F291" s="555">
        <v>0</v>
      </c>
      <c r="G291" s="555">
        <v>0</v>
      </c>
      <c r="H291" s="555">
        <v>0</v>
      </c>
      <c r="I291" s="553">
        <v>3.7586580000000001E-2</v>
      </c>
      <c r="J291" s="555">
        <v>0</v>
      </c>
      <c r="K291" s="555">
        <v>0</v>
      </c>
      <c r="L291" s="555">
        <v>0</v>
      </c>
      <c r="M291" s="555">
        <v>3.7586580000000001E-2</v>
      </c>
      <c r="N291" s="553">
        <v>3.7586580000000001E-2</v>
      </c>
      <c r="O291" s="553">
        <v>0</v>
      </c>
      <c r="P291" s="553">
        <v>0</v>
      </c>
      <c r="Q291" s="553">
        <v>0</v>
      </c>
      <c r="R291" s="553">
        <v>3.7586580000000001E-2</v>
      </c>
      <c r="S291" s="553">
        <v>0.51516958999999996</v>
      </c>
      <c r="T291" s="555">
        <v>0</v>
      </c>
      <c r="U291" s="555">
        <v>0.10517368999999999</v>
      </c>
      <c r="V291" s="555">
        <v>0.37240931999999999</v>
      </c>
      <c r="W291" s="555">
        <v>3.7586579999999994E-2</v>
      </c>
      <c r="X291" s="92">
        <v>0</v>
      </c>
      <c r="Y291" s="92">
        <v>0</v>
      </c>
      <c r="Z291" s="92">
        <v>0.25</v>
      </c>
      <c r="AA291" s="91"/>
      <c r="AB291" s="92">
        <v>0</v>
      </c>
      <c r="AC291" s="92">
        <v>0</v>
      </c>
      <c r="AD291" s="92">
        <v>0</v>
      </c>
      <c r="AE291" s="92">
        <v>0.25</v>
      </c>
      <c r="AF291" s="92">
        <v>0</v>
      </c>
      <c r="AG291" s="92">
        <v>0</v>
      </c>
      <c r="AH291" s="92">
        <v>0</v>
      </c>
      <c r="AI291" s="92">
        <v>0</v>
      </c>
      <c r="AJ291" s="92">
        <v>0.17</v>
      </c>
      <c r="AK291" s="92">
        <v>0.51516958999999996</v>
      </c>
      <c r="AL291" s="121"/>
    </row>
    <row r="292" spans="1:38" s="49" customFormat="1" ht="37.5" customHeight="1" outlineLevel="1" x14ac:dyDescent="0.25">
      <c r="A292" s="90" t="s">
        <v>355</v>
      </c>
      <c r="B292" s="48">
        <v>2.2000000000000002</v>
      </c>
      <c r="C292" s="119" t="s">
        <v>920</v>
      </c>
      <c r="D292" s="553">
        <v>0</v>
      </c>
      <c r="E292" s="555">
        <v>0</v>
      </c>
      <c r="F292" s="555">
        <v>0</v>
      </c>
      <c r="G292" s="555">
        <v>0</v>
      </c>
      <c r="H292" s="555">
        <v>0</v>
      </c>
      <c r="I292" s="553">
        <v>5.3762100000000002E-3</v>
      </c>
      <c r="J292" s="555">
        <v>5.3762100000000002E-3</v>
      </c>
      <c r="K292" s="555">
        <v>0</v>
      </c>
      <c r="L292" s="555">
        <v>0</v>
      </c>
      <c r="M292" s="555">
        <v>0</v>
      </c>
      <c r="N292" s="553">
        <v>5.3762100000000002E-3</v>
      </c>
      <c r="O292" s="553">
        <v>5.3762100000000002E-3</v>
      </c>
      <c r="P292" s="553">
        <v>0</v>
      </c>
      <c r="Q292" s="553">
        <v>0</v>
      </c>
      <c r="R292" s="553">
        <v>0</v>
      </c>
      <c r="S292" s="553">
        <v>4.5561100000000004E-3</v>
      </c>
      <c r="T292" s="555">
        <v>4.5561100000000004E-3</v>
      </c>
      <c r="U292" s="555">
        <v>0</v>
      </c>
      <c r="V292" s="555">
        <v>0</v>
      </c>
      <c r="W292" s="555">
        <v>0</v>
      </c>
      <c r="X292" s="92">
        <v>0</v>
      </c>
      <c r="Y292" s="92">
        <v>0</v>
      </c>
      <c r="Z292" s="92">
        <v>0</v>
      </c>
      <c r="AA292" s="91"/>
      <c r="AB292" s="92">
        <v>0</v>
      </c>
      <c r="AC292" s="92">
        <v>0</v>
      </c>
      <c r="AD292" s="92">
        <v>0</v>
      </c>
      <c r="AE292" s="92">
        <v>0</v>
      </c>
      <c r="AF292" s="92">
        <v>0</v>
      </c>
      <c r="AG292" s="92">
        <v>0</v>
      </c>
      <c r="AH292" s="92">
        <v>0</v>
      </c>
      <c r="AI292" s="92">
        <v>0</v>
      </c>
      <c r="AJ292" s="92">
        <v>0</v>
      </c>
      <c r="AK292" s="92">
        <v>0</v>
      </c>
      <c r="AL292" s="121"/>
    </row>
    <row r="293" spans="1:38" s="49" customFormat="1" ht="37.5" customHeight="1" outlineLevel="1" x14ac:dyDescent="0.25">
      <c r="A293" s="90" t="s">
        <v>355</v>
      </c>
      <c r="B293" s="48">
        <v>2.2000000000000002</v>
      </c>
      <c r="C293" s="119" t="s">
        <v>921</v>
      </c>
      <c r="D293" s="553">
        <v>0</v>
      </c>
      <c r="E293" s="555">
        <v>0</v>
      </c>
      <c r="F293" s="555">
        <v>0</v>
      </c>
      <c r="G293" s="555">
        <v>0</v>
      </c>
      <c r="H293" s="555">
        <v>0</v>
      </c>
      <c r="I293" s="553">
        <v>0</v>
      </c>
      <c r="J293" s="555">
        <v>0</v>
      </c>
      <c r="K293" s="555">
        <v>0</v>
      </c>
      <c r="L293" s="555">
        <v>0</v>
      </c>
      <c r="M293" s="555">
        <v>0</v>
      </c>
      <c r="N293" s="553">
        <v>0</v>
      </c>
      <c r="O293" s="553">
        <v>0</v>
      </c>
      <c r="P293" s="553">
        <v>0</v>
      </c>
      <c r="Q293" s="553">
        <v>0</v>
      </c>
      <c r="R293" s="553">
        <v>0</v>
      </c>
      <c r="S293" s="553">
        <v>1.3840199999999999E-2</v>
      </c>
      <c r="T293" s="555">
        <v>0</v>
      </c>
      <c r="U293" s="555">
        <v>0</v>
      </c>
      <c r="V293" s="555">
        <v>0</v>
      </c>
      <c r="W293" s="555">
        <v>1.3840199999999999E-2</v>
      </c>
      <c r="X293" s="92">
        <v>0</v>
      </c>
      <c r="Y293" s="92">
        <v>0</v>
      </c>
      <c r="Z293" s="92">
        <v>0</v>
      </c>
      <c r="AA293" s="91"/>
      <c r="AB293" s="92">
        <v>0</v>
      </c>
      <c r="AC293" s="92">
        <v>0</v>
      </c>
      <c r="AD293" s="92">
        <v>0</v>
      </c>
      <c r="AE293" s="92">
        <v>0</v>
      </c>
      <c r="AF293" s="92">
        <v>0</v>
      </c>
      <c r="AG293" s="92">
        <v>0</v>
      </c>
      <c r="AH293" s="92">
        <v>0</v>
      </c>
      <c r="AI293" s="92">
        <v>0</v>
      </c>
      <c r="AJ293" s="92">
        <v>0</v>
      </c>
      <c r="AK293" s="92">
        <v>0</v>
      </c>
      <c r="AL293" s="121"/>
    </row>
    <row r="294" spans="1:38" s="49" customFormat="1" ht="37.5" customHeight="1" outlineLevel="1" x14ac:dyDescent="0.25">
      <c r="A294" s="90" t="s">
        <v>353</v>
      </c>
      <c r="B294" s="48">
        <v>2.2000000000000002</v>
      </c>
      <c r="C294" s="119" t="s">
        <v>386</v>
      </c>
      <c r="D294" s="553">
        <v>0</v>
      </c>
      <c r="E294" s="555">
        <v>0</v>
      </c>
      <c r="F294" s="555">
        <v>0</v>
      </c>
      <c r="G294" s="555">
        <v>0</v>
      </c>
      <c r="H294" s="555">
        <v>0</v>
      </c>
      <c r="I294" s="553">
        <v>0</v>
      </c>
      <c r="J294" s="555">
        <v>0</v>
      </c>
      <c r="K294" s="555">
        <v>0</v>
      </c>
      <c r="L294" s="555">
        <v>0</v>
      </c>
      <c r="M294" s="555">
        <v>0</v>
      </c>
      <c r="N294" s="553">
        <v>0</v>
      </c>
      <c r="O294" s="553">
        <v>0</v>
      </c>
      <c r="P294" s="553">
        <v>0</v>
      </c>
      <c r="Q294" s="553">
        <v>0</v>
      </c>
      <c r="R294" s="553">
        <v>0</v>
      </c>
      <c r="S294" s="553">
        <v>0.63300000000000001</v>
      </c>
      <c r="T294" s="555">
        <v>0</v>
      </c>
      <c r="U294" s="555">
        <v>0.621</v>
      </c>
      <c r="V294" s="555">
        <v>0</v>
      </c>
      <c r="W294" s="555">
        <v>1.2000000000000011E-2</v>
      </c>
      <c r="X294" s="92">
        <v>0</v>
      </c>
      <c r="Y294" s="92">
        <v>0</v>
      </c>
      <c r="Z294" s="92">
        <v>0</v>
      </c>
      <c r="AA294" s="91"/>
      <c r="AB294" s="92">
        <v>0</v>
      </c>
      <c r="AC294" s="92">
        <v>0</v>
      </c>
      <c r="AD294" s="92">
        <v>0</v>
      </c>
      <c r="AE294" s="92">
        <v>0</v>
      </c>
      <c r="AF294" s="92">
        <v>0</v>
      </c>
      <c r="AG294" s="92">
        <v>0</v>
      </c>
      <c r="AH294" s="92">
        <v>0</v>
      </c>
      <c r="AI294" s="92">
        <v>0</v>
      </c>
      <c r="AJ294" s="92">
        <v>0</v>
      </c>
      <c r="AK294" s="92">
        <v>0</v>
      </c>
      <c r="AL294" s="121"/>
    </row>
    <row r="295" spans="1:38" s="49" customFormat="1" ht="37.5" customHeight="1" outlineLevel="1" x14ac:dyDescent="0.25">
      <c r="A295" s="90" t="s">
        <v>355</v>
      </c>
      <c r="B295" s="48">
        <v>2.2000000000000002</v>
      </c>
      <c r="C295" s="119" t="s">
        <v>817</v>
      </c>
      <c r="D295" s="553">
        <v>0</v>
      </c>
      <c r="E295" s="555">
        <v>0</v>
      </c>
      <c r="F295" s="555">
        <v>0</v>
      </c>
      <c r="G295" s="555">
        <v>0</v>
      </c>
      <c r="H295" s="555">
        <v>0</v>
      </c>
      <c r="I295" s="553">
        <v>0.17018827</v>
      </c>
      <c r="J295" s="555">
        <v>5.6769800000000002E-2</v>
      </c>
      <c r="K295" s="555">
        <v>8.5632529999999998E-2</v>
      </c>
      <c r="L295" s="555">
        <v>0</v>
      </c>
      <c r="M295" s="555">
        <v>2.7785940000000002E-2</v>
      </c>
      <c r="N295" s="553">
        <v>0.17018827</v>
      </c>
      <c r="O295" s="553">
        <v>5.6769800000000002E-2</v>
      </c>
      <c r="P295" s="553">
        <v>8.5632529999999998E-2</v>
      </c>
      <c r="Q295" s="553">
        <v>0</v>
      </c>
      <c r="R295" s="553">
        <v>2.7785940000000002E-2</v>
      </c>
      <c r="S295" s="553">
        <v>0.45637802</v>
      </c>
      <c r="T295" s="555">
        <v>4.811E-2</v>
      </c>
      <c r="U295" s="555">
        <v>0.10505958999999999</v>
      </c>
      <c r="V295" s="555">
        <v>0.27966101999999998</v>
      </c>
      <c r="W295" s="555">
        <v>2.3547410000000001E-2</v>
      </c>
      <c r="X295" s="92">
        <v>0</v>
      </c>
      <c r="Y295" s="92">
        <v>0</v>
      </c>
      <c r="Z295" s="92">
        <v>6.3E-2</v>
      </c>
      <c r="AA295" s="91"/>
      <c r="AB295" s="92">
        <v>0</v>
      </c>
      <c r="AC295" s="92">
        <v>0</v>
      </c>
      <c r="AD295" s="92">
        <v>0</v>
      </c>
      <c r="AE295" s="92">
        <v>6.3E-2</v>
      </c>
      <c r="AF295" s="92">
        <v>0</v>
      </c>
      <c r="AG295" s="92">
        <v>0</v>
      </c>
      <c r="AH295" s="92">
        <v>0</v>
      </c>
      <c r="AI295" s="92">
        <v>0</v>
      </c>
      <c r="AJ295" s="92">
        <v>7.0000000000000001E-3</v>
      </c>
      <c r="AK295" s="92">
        <v>0.45637802</v>
      </c>
      <c r="AL295" s="121"/>
    </row>
    <row r="296" spans="1:38" s="49" customFormat="1" ht="37.5" customHeight="1" outlineLevel="1" x14ac:dyDescent="0.25">
      <c r="A296" s="90" t="s">
        <v>357</v>
      </c>
      <c r="B296" s="48">
        <v>2.2000000000000002</v>
      </c>
      <c r="C296" s="119" t="s">
        <v>586</v>
      </c>
      <c r="D296" s="553">
        <v>0</v>
      </c>
      <c r="E296" s="555">
        <v>0</v>
      </c>
      <c r="F296" s="555">
        <v>0</v>
      </c>
      <c r="G296" s="555">
        <v>0</v>
      </c>
      <c r="H296" s="555">
        <v>0</v>
      </c>
      <c r="I296" s="553">
        <v>0.22900000000000001</v>
      </c>
      <c r="J296" s="555">
        <v>0</v>
      </c>
      <c r="K296" s="555">
        <v>2.5000000000000001E-2</v>
      </c>
      <c r="L296" s="555">
        <v>0.19500000000000001</v>
      </c>
      <c r="M296" s="555">
        <v>8.9999999999999993E-3</v>
      </c>
      <c r="N296" s="553">
        <v>0.22900000000000001</v>
      </c>
      <c r="O296" s="553">
        <v>0</v>
      </c>
      <c r="P296" s="553">
        <v>2.5000000000000001E-2</v>
      </c>
      <c r="Q296" s="553">
        <v>0.19500000000000001</v>
      </c>
      <c r="R296" s="553">
        <v>8.9999999999999993E-3</v>
      </c>
      <c r="S296" s="553">
        <v>3.4000000000000002E-2</v>
      </c>
      <c r="T296" s="555">
        <v>0</v>
      </c>
      <c r="U296" s="555">
        <v>2.5000000000000001E-2</v>
      </c>
      <c r="V296" s="555">
        <v>0</v>
      </c>
      <c r="W296" s="555">
        <v>8.9999999999999993E-3</v>
      </c>
      <c r="X296" s="92">
        <v>0</v>
      </c>
      <c r="Y296" s="92">
        <v>0</v>
      </c>
      <c r="Z296" s="92">
        <v>0</v>
      </c>
      <c r="AA296" s="91"/>
      <c r="AB296" s="92">
        <v>0</v>
      </c>
      <c r="AC296" s="92">
        <v>0</v>
      </c>
      <c r="AD296" s="92">
        <v>0</v>
      </c>
      <c r="AE296" s="92">
        <v>0</v>
      </c>
      <c r="AF296" s="92">
        <v>0</v>
      </c>
      <c r="AG296" s="92">
        <v>0</v>
      </c>
      <c r="AH296" s="92">
        <v>0</v>
      </c>
      <c r="AI296" s="92">
        <v>0</v>
      </c>
      <c r="AJ296" s="92">
        <v>0</v>
      </c>
      <c r="AK296" s="92">
        <v>0</v>
      </c>
      <c r="AL296" s="121"/>
    </row>
    <row r="297" spans="1:38" s="49" customFormat="1" ht="37.5" customHeight="1" outlineLevel="1" x14ac:dyDescent="0.25">
      <c r="A297" s="90" t="s">
        <v>357</v>
      </c>
      <c r="B297" s="48">
        <v>2.2000000000000002</v>
      </c>
      <c r="C297" s="119" t="s">
        <v>587</v>
      </c>
      <c r="D297" s="553">
        <v>0</v>
      </c>
      <c r="E297" s="555">
        <v>0</v>
      </c>
      <c r="F297" s="555">
        <v>0</v>
      </c>
      <c r="G297" s="555">
        <v>0</v>
      </c>
      <c r="H297" s="555">
        <v>0</v>
      </c>
      <c r="I297" s="553">
        <v>0.44500000000000001</v>
      </c>
      <c r="J297" s="555">
        <v>0</v>
      </c>
      <c r="K297" s="555">
        <v>8.0000000000000002E-3</v>
      </c>
      <c r="L297" s="555">
        <v>0.42699999999999999</v>
      </c>
      <c r="M297" s="555">
        <v>0.01</v>
      </c>
      <c r="N297" s="553">
        <v>0.44500000000000001</v>
      </c>
      <c r="O297" s="553">
        <v>0</v>
      </c>
      <c r="P297" s="553">
        <v>8.0000000000000002E-3</v>
      </c>
      <c r="Q297" s="553">
        <v>0.42699999999999999</v>
      </c>
      <c r="R297" s="553">
        <v>0.01</v>
      </c>
      <c r="S297" s="553">
        <v>1.8000000000000002E-2</v>
      </c>
      <c r="T297" s="555">
        <v>0</v>
      </c>
      <c r="U297" s="555">
        <v>8.0000000000000002E-3</v>
      </c>
      <c r="V297" s="555">
        <v>0</v>
      </c>
      <c r="W297" s="555">
        <v>0.01</v>
      </c>
      <c r="X297" s="92">
        <v>0</v>
      </c>
      <c r="Y297" s="92">
        <v>0</v>
      </c>
      <c r="Z297" s="92">
        <v>0</v>
      </c>
      <c r="AA297" s="91"/>
      <c r="AB297" s="92">
        <v>0</v>
      </c>
      <c r="AC297" s="92">
        <v>0</v>
      </c>
      <c r="AD297" s="92">
        <v>0</v>
      </c>
      <c r="AE297" s="92">
        <v>0</v>
      </c>
      <c r="AF297" s="92">
        <v>0</v>
      </c>
      <c r="AG297" s="92">
        <v>0</v>
      </c>
      <c r="AH297" s="92">
        <v>0</v>
      </c>
      <c r="AI297" s="92">
        <v>0</v>
      </c>
      <c r="AJ297" s="92">
        <v>0</v>
      </c>
      <c r="AK297" s="92">
        <v>0</v>
      </c>
      <c r="AL297" s="121"/>
    </row>
    <row r="298" spans="1:38" s="49" customFormat="1" ht="37.5" customHeight="1" outlineLevel="1" x14ac:dyDescent="0.25">
      <c r="A298" s="90" t="s">
        <v>357</v>
      </c>
      <c r="B298" s="48">
        <v>2.2000000000000002</v>
      </c>
      <c r="C298" s="119" t="s">
        <v>588</v>
      </c>
      <c r="D298" s="553">
        <v>0</v>
      </c>
      <c r="E298" s="555">
        <v>0</v>
      </c>
      <c r="F298" s="555">
        <v>0</v>
      </c>
      <c r="G298" s="555">
        <v>0</v>
      </c>
      <c r="H298" s="555">
        <v>0</v>
      </c>
      <c r="I298" s="553">
        <v>0.13200000000000001</v>
      </c>
      <c r="J298" s="555">
        <v>0</v>
      </c>
      <c r="K298" s="555">
        <v>1.2E-2</v>
      </c>
      <c r="L298" s="555">
        <v>0.114</v>
      </c>
      <c r="M298" s="555">
        <v>6.0000000000000001E-3</v>
      </c>
      <c r="N298" s="553">
        <v>0.13200000000000001</v>
      </c>
      <c r="O298" s="553">
        <v>0</v>
      </c>
      <c r="P298" s="553">
        <v>1.2E-2</v>
      </c>
      <c r="Q298" s="553">
        <v>0.114</v>
      </c>
      <c r="R298" s="553">
        <v>6.0000000000000001E-3</v>
      </c>
      <c r="S298" s="553">
        <v>1.8000000000000002E-2</v>
      </c>
      <c r="T298" s="555">
        <v>0</v>
      </c>
      <c r="U298" s="555">
        <v>1.2E-2</v>
      </c>
      <c r="V298" s="555">
        <v>0</v>
      </c>
      <c r="W298" s="555">
        <v>6.0000000000000001E-3</v>
      </c>
      <c r="X298" s="92">
        <v>0</v>
      </c>
      <c r="Y298" s="92">
        <v>0</v>
      </c>
      <c r="Z298" s="92">
        <v>0</v>
      </c>
      <c r="AA298" s="91"/>
      <c r="AB298" s="92">
        <v>0</v>
      </c>
      <c r="AC298" s="92">
        <v>0</v>
      </c>
      <c r="AD298" s="92">
        <v>0</v>
      </c>
      <c r="AE298" s="92">
        <v>0</v>
      </c>
      <c r="AF298" s="92">
        <v>0</v>
      </c>
      <c r="AG298" s="92">
        <v>0</v>
      </c>
      <c r="AH298" s="92">
        <v>0</v>
      </c>
      <c r="AI298" s="92">
        <v>0</v>
      </c>
      <c r="AJ298" s="92">
        <v>0</v>
      </c>
      <c r="AK298" s="92">
        <v>0</v>
      </c>
      <c r="AL298" s="121"/>
    </row>
    <row r="299" spans="1:38" s="49" customFormat="1" ht="37.5" customHeight="1" outlineLevel="1" x14ac:dyDescent="0.25">
      <c r="A299" s="90" t="s">
        <v>357</v>
      </c>
      <c r="B299" s="48">
        <v>2.2000000000000002</v>
      </c>
      <c r="C299" s="119" t="s">
        <v>589</v>
      </c>
      <c r="D299" s="553">
        <v>0</v>
      </c>
      <c r="E299" s="555">
        <v>0</v>
      </c>
      <c r="F299" s="555">
        <v>0</v>
      </c>
      <c r="G299" s="555">
        <v>0</v>
      </c>
      <c r="H299" s="555">
        <v>0</v>
      </c>
      <c r="I299" s="553">
        <v>0</v>
      </c>
      <c r="J299" s="555">
        <v>0</v>
      </c>
      <c r="K299" s="555">
        <v>0</v>
      </c>
      <c r="L299" s="555">
        <v>0</v>
      </c>
      <c r="M299" s="555">
        <v>0</v>
      </c>
      <c r="N299" s="553">
        <v>0</v>
      </c>
      <c r="O299" s="553">
        <v>0</v>
      </c>
      <c r="P299" s="553">
        <v>0</v>
      </c>
      <c r="Q299" s="553">
        <v>0</v>
      </c>
      <c r="R299" s="553">
        <v>0</v>
      </c>
      <c r="S299" s="553">
        <v>0</v>
      </c>
      <c r="T299" s="555">
        <v>0</v>
      </c>
      <c r="U299" s="555">
        <v>0</v>
      </c>
      <c r="V299" s="555">
        <v>0</v>
      </c>
      <c r="W299" s="555">
        <v>0</v>
      </c>
      <c r="X299" s="92">
        <v>0</v>
      </c>
      <c r="Y299" s="92">
        <v>0</v>
      </c>
      <c r="Z299" s="92">
        <v>0</v>
      </c>
      <c r="AA299" s="91"/>
      <c r="AB299" s="92">
        <v>0</v>
      </c>
      <c r="AC299" s="92">
        <v>0</v>
      </c>
      <c r="AD299" s="92">
        <v>0</v>
      </c>
      <c r="AE299" s="92">
        <v>0</v>
      </c>
      <c r="AF299" s="92">
        <v>0</v>
      </c>
      <c r="AG299" s="92">
        <v>0</v>
      </c>
      <c r="AH299" s="92">
        <v>0</v>
      </c>
      <c r="AI299" s="92">
        <v>0</v>
      </c>
      <c r="AJ299" s="92">
        <v>0</v>
      </c>
      <c r="AK299" s="92">
        <v>0</v>
      </c>
      <c r="AL299" s="121"/>
    </row>
    <row r="300" spans="1:38" s="49" customFormat="1" ht="37.5" customHeight="1" outlineLevel="1" x14ac:dyDescent="0.25">
      <c r="A300" s="90" t="s">
        <v>357</v>
      </c>
      <c r="B300" s="48">
        <v>2.2000000000000002</v>
      </c>
      <c r="C300" s="119" t="s">
        <v>739</v>
      </c>
      <c r="D300" s="553">
        <v>0</v>
      </c>
      <c r="E300" s="555">
        <v>0</v>
      </c>
      <c r="F300" s="555">
        <v>0</v>
      </c>
      <c r="G300" s="555">
        <v>0</v>
      </c>
      <c r="H300" s="555">
        <v>0</v>
      </c>
      <c r="I300" s="553">
        <v>0.13999999999999999</v>
      </c>
      <c r="J300" s="555">
        <v>0</v>
      </c>
      <c r="K300" s="555">
        <v>1.7999999999999999E-2</v>
      </c>
      <c r="L300" s="555">
        <v>0.122</v>
      </c>
      <c r="M300" s="555">
        <v>0</v>
      </c>
      <c r="N300" s="553">
        <v>0.13999999999999999</v>
      </c>
      <c r="O300" s="553">
        <v>0</v>
      </c>
      <c r="P300" s="553">
        <v>1.7999999999999999E-2</v>
      </c>
      <c r="Q300" s="553">
        <v>0.122</v>
      </c>
      <c r="R300" s="553">
        <v>0</v>
      </c>
      <c r="S300" s="553">
        <v>0.16799999999999998</v>
      </c>
      <c r="T300" s="555">
        <v>0</v>
      </c>
      <c r="U300" s="555">
        <v>6.5000000000000002E-2</v>
      </c>
      <c r="V300" s="555">
        <v>0.10299999999999999</v>
      </c>
      <c r="W300" s="555">
        <v>0</v>
      </c>
      <c r="X300" s="92">
        <v>0</v>
      </c>
      <c r="Y300" s="92">
        <v>0</v>
      </c>
      <c r="Z300" s="92">
        <v>0</v>
      </c>
      <c r="AA300" s="91"/>
      <c r="AB300" s="92">
        <v>0</v>
      </c>
      <c r="AC300" s="92">
        <v>0</v>
      </c>
      <c r="AD300" s="92">
        <v>0</v>
      </c>
      <c r="AE300" s="92">
        <v>0</v>
      </c>
      <c r="AF300" s="92">
        <v>0</v>
      </c>
      <c r="AG300" s="92">
        <v>0</v>
      </c>
      <c r="AH300" s="92">
        <v>0</v>
      </c>
      <c r="AI300" s="92">
        <v>0</v>
      </c>
      <c r="AJ300" s="92">
        <v>0</v>
      </c>
      <c r="AK300" s="92">
        <v>0</v>
      </c>
      <c r="AL300" s="121"/>
    </row>
    <row r="301" spans="1:38" s="49" customFormat="1" ht="37.5" customHeight="1" outlineLevel="1" x14ac:dyDescent="0.25">
      <c r="A301" s="90" t="s">
        <v>357</v>
      </c>
      <c r="B301" s="48">
        <v>2.2000000000000002</v>
      </c>
      <c r="C301" s="119" t="s">
        <v>816</v>
      </c>
      <c r="D301" s="553">
        <v>0</v>
      </c>
      <c r="E301" s="555">
        <v>0</v>
      </c>
      <c r="F301" s="555">
        <v>0</v>
      </c>
      <c r="G301" s="555">
        <v>0</v>
      </c>
      <c r="H301" s="555">
        <v>0</v>
      </c>
      <c r="I301" s="553">
        <v>0.10199999999999999</v>
      </c>
      <c r="J301" s="555">
        <v>0</v>
      </c>
      <c r="K301" s="555">
        <v>0</v>
      </c>
      <c r="L301" s="555">
        <v>0</v>
      </c>
      <c r="M301" s="555">
        <v>0.10199999999999999</v>
      </c>
      <c r="N301" s="553">
        <v>0.10199999999999999</v>
      </c>
      <c r="O301" s="553">
        <v>0</v>
      </c>
      <c r="P301" s="553">
        <v>0</v>
      </c>
      <c r="Q301" s="553">
        <v>0</v>
      </c>
      <c r="R301" s="553">
        <v>0.10199999999999999</v>
      </c>
      <c r="S301" s="553">
        <v>2.7469999999999999</v>
      </c>
      <c r="T301" s="555">
        <v>0</v>
      </c>
      <c r="U301" s="555">
        <v>2.645</v>
      </c>
      <c r="V301" s="555">
        <v>0</v>
      </c>
      <c r="W301" s="555">
        <v>0.10199999999999999</v>
      </c>
      <c r="X301" s="92">
        <v>0</v>
      </c>
      <c r="Y301" s="92">
        <v>0</v>
      </c>
      <c r="Z301" s="92">
        <v>0</v>
      </c>
      <c r="AA301" s="91"/>
      <c r="AB301" s="92">
        <v>0</v>
      </c>
      <c r="AC301" s="92">
        <v>0</v>
      </c>
      <c r="AD301" s="92">
        <v>0</v>
      </c>
      <c r="AE301" s="92">
        <v>0</v>
      </c>
      <c r="AF301" s="92">
        <v>0</v>
      </c>
      <c r="AG301" s="92">
        <v>0</v>
      </c>
      <c r="AH301" s="92">
        <v>0</v>
      </c>
      <c r="AI301" s="92">
        <v>0</v>
      </c>
      <c r="AJ301" s="92">
        <v>0</v>
      </c>
      <c r="AK301" s="92">
        <v>0</v>
      </c>
      <c r="AL301" s="121"/>
    </row>
    <row r="302" spans="1:38" s="49" customFormat="1" ht="37.5" customHeight="1" outlineLevel="1" x14ac:dyDescent="0.25">
      <c r="A302" s="90" t="s">
        <v>357</v>
      </c>
      <c r="B302" s="48">
        <v>2.2000000000000002</v>
      </c>
      <c r="C302" s="119" t="s">
        <v>922</v>
      </c>
      <c r="D302" s="553">
        <v>0</v>
      </c>
      <c r="E302" s="555">
        <v>0</v>
      </c>
      <c r="F302" s="555">
        <v>0</v>
      </c>
      <c r="G302" s="555">
        <v>0</v>
      </c>
      <c r="H302" s="555">
        <v>0</v>
      </c>
      <c r="I302" s="553">
        <v>0.92900000000000005</v>
      </c>
      <c r="J302" s="555">
        <v>0</v>
      </c>
      <c r="K302" s="555">
        <v>0</v>
      </c>
      <c r="L302" s="555">
        <v>0</v>
      </c>
      <c r="M302" s="555">
        <v>0.92900000000000005</v>
      </c>
      <c r="N302" s="553">
        <v>0.92900000000000005</v>
      </c>
      <c r="O302" s="553">
        <v>0</v>
      </c>
      <c r="P302" s="553">
        <v>0</v>
      </c>
      <c r="Q302" s="553">
        <v>0</v>
      </c>
      <c r="R302" s="553">
        <v>0.92900000000000005</v>
      </c>
      <c r="S302" s="553">
        <v>3.0220000000000002</v>
      </c>
      <c r="T302" s="555">
        <v>0</v>
      </c>
      <c r="U302" s="555">
        <v>0.69599999999999995</v>
      </c>
      <c r="V302" s="555">
        <v>1.077</v>
      </c>
      <c r="W302" s="555">
        <v>1.2490000000000001</v>
      </c>
      <c r="X302" s="92">
        <v>0</v>
      </c>
      <c r="Y302" s="92">
        <v>0</v>
      </c>
      <c r="Z302" s="92">
        <v>0</v>
      </c>
      <c r="AA302" s="91"/>
      <c r="AB302" s="92">
        <v>0</v>
      </c>
      <c r="AC302" s="92">
        <v>0</v>
      </c>
      <c r="AD302" s="92">
        <v>0</v>
      </c>
      <c r="AE302" s="92">
        <v>0</v>
      </c>
      <c r="AF302" s="92">
        <v>0</v>
      </c>
      <c r="AG302" s="92">
        <v>0</v>
      </c>
      <c r="AH302" s="92">
        <v>0</v>
      </c>
      <c r="AI302" s="92">
        <v>0</v>
      </c>
      <c r="AJ302" s="92">
        <v>0</v>
      </c>
      <c r="AK302" s="92">
        <v>0</v>
      </c>
      <c r="AL302" s="121"/>
    </row>
    <row r="303" spans="1:38" s="49" customFormat="1" ht="37.5" customHeight="1" outlineLevel="1" x14ac:dyDescent="0.25">
      <c r="A303" s="90" t="s">
        <v>356</v>
      </c>
      <c r="B303" s="48">
        <v>2.2000000000000002</v>
      </c>
      <c r="C303" s="119" t="s">
        <v>742</v>
      </c>
      <c r="D303" s="553">
        <v>0</v>
      </c>
      <c r="E303" s="555">
        <v>0</v>
      </c>
      <c r="F303" s="555">
        <v>0</v>
      </c>
      <c r="G303" s="555">
        <v>0</v>
      </c>
      <c r="H303" s="555">
        <v>0</v>
      </c>
      <c r="I303" s="553">
        <v>0</v>
      </c>
      <c r="J303" s="555">
        <v>0</v>
      </c>
      <c r="K303" s="555">
        <v>0</v>
      </c>
      <c r="L303" s="555">
        <v>0</v>
      </c>
      <c r="M303" s="555">
        <v>0</v>
      </c>
      <c r="N303" s="553">
        <v>0</v>
      </c>
      <c r="O303" s="553">
        <v>0</v>
      </c>
      <c r="P303" s="553">
        <v>0</v>
      </c>
      <c r="Q303" s="553">
        <v>0</v>
      </c>
      <c r="R303" s="553">
        <v>0</v>
      </c>
      <c r="S303" s="553">
        <v>0</v>
      </c>
      <c r="T303" s="555">
        <v>0</v>
      </c>
      <c r="U303" s="555">
        <v>0</v>
      </c>
      <c r="V303" s="555">
        <v>0</v>
      </c>
      <c r="W303" s="555">
        <v>0</v>
      </c>
      <c r="X303" s="92">
        <v>2015</v>
      </c>
      <c r="Y303" s="92">
        <v>0</v>
      </c>
      <c r="Z303" s="92">
        <v>0.1</v>
      </c>
      <c r="AA303" s="91"/>
      <c r="AB303" s="92">
        <v>2015</v>
      </c>
      <c r="AC303" s="92">
        <v>0</v>
      </c>
      <c r="AD303" s="92" t="s">
        <v>743</v>
      </c>
      <c r="AE303" s="92">
        <v>0.1</v>
      </c>
      <c r="AF303" s="92">
        <v>2015</v>
      </c>
      <c r="AG303" s="92">
        <v>0</v>
      </c>
      <c r="AH303" s="92" t="s">
        <v>744</v>
      </c>
      <c r="AI303" s="92" t="s">
        <v>745</v>
      </c>
      <c r="AJ303" s="92">
        <v>0.11700000000000001</v>
      </c>
      <c r="AK303" s="92">
        <v>0</v>
      </c>
      <c r="AL303" s="121"/>
    </row>
    <row r="304" spans="1:38" s="49" customFormat="1" ht="37.5" customHeight="1" outlineLevel="1" x14ac:dyDescent="0.25">
      <c r="A304" s="90" t="s">
        <v>355</v>
      </c>
      <c r="B304" s="48">
        <v>2.2000000000000002</v>
      </c>
      <c r="C304" s="119" t="s">
        <v>747</v>
      </c>
      <c r="D304" s="553">
        <v>0</v>
      </c>
      <c r="E304" s="555">
        <v>0</v>
      </c>
      <c r="F304" s="555">
        <v>0</v>
      </c>
      <c r="G304" s="555">
        <v>0</v>
      </c>
      <c r="H304" s="555">
        <v>0</v>
      </c>
      <c r="I304" s="553">
        <v>0.43638561999999997</v>
      </c>
      <c r="J304" s="555">
        <v>0</v>
      </c>
      <c r="K304" s="555">
        <v>0.43638561999999997</v>
      </c>
      <c r="L304" s="555">
        <v>0</v>
      </c>
      <c r="M304" s="555">
        <v>0</v>
      </c>
      <c r="N304" s="553">
        <v>0.43638561999999997</v>
      </c>
      <c r="O304" s="553">
        <v>0</v>
      </c>
      <c r="P304" s="553">
        <v>0.43638561999999997</v>
      </c>
      <c r="Q304" s="553">
        <v>0</v>
      </c>
      <c r="R304" s="553">
        <v>0</v>
      </c>
      <c r="S304" s="553">
        <v>0</v>
      </c>
      <c r="T304" s="555">
        <v>0</v>
      </c>
      <c r="U304" s="555">
        <v>0</v>
      </c>
      <c r="V304" s="555">
        <v>0</v>
      </c>
      <c r="W304" s="555">
        <v>0</v>
      </c>
      <c r="X304" s="92">
        <v>0</v>
      </c>
      <c r="Y304" s="92">
        <v>0</v>
      </c>
      <c r="Z304" s="92">
        <v>0</v>
      </c>
      <c r="AA304" s="91"/>
      <c r="AB304" s="92">
        <v>0</v>
      </c>
      <c r="AC304" s="92">
        <v>0</v>
      </c>
      <c r="AD304" s="92">
        <v>0</v>
      </c>
      <c r="AE304" s="92">
        <v>0</v>
      </c>
      <c r="AF304" s="92">
        <v>0</v>
      </c>
      <c r="AG304" s="92">
        <v>0</v>
      </c>
      <c r="AH304" s="92">
        <v>0</v>
      </c>
      <c r="AI304" s="92">
        <v>0</v>
      </c>
      <c r="AJ304" s="92">
        <v>0</v>
      </c>
      <c r="AK304" s="92">
        <v>0</v>
      </c>
      <c r="AL304" s="121"/>
    </row>
    <row r="305" spans="1:38" s="49" customFormat="1" ht="37.5" customHeight="1" outlineLevel="1" x14ac:dyDescent="0.25">
      <c r="A305" s="90" t="s">
        <v>355</v>
      </c>
      <c r="B305" s="48">
        <v>2.2000000000000002</v>
      </c>
      <c r="C305" s="119" t="s">
        <v>595</v>
      </c>
      <c r="D305" s="553">
        <v>0</v>
      </c>
      <c r="E305" s="555">
        <v>0</v>
      </c>
      <c r="F305" s="555">
        <v>0</v>
      </c>
      <c r="G305" s="555">
        <v>0</v>
      </c>
      <c r="H305" s="555">
        <v>0</v>
      </c>
      <c r="I305" s="553">
        <v>0.11957533999999995</v>
      </c>
      <c r="J305" s="555">
        <v>0</v>
      </c>
      <c r="K305" s="555">
        <v>0.10457129999999995</v>
      </c>
      <c r="L305" s="555">
        <v>0</v>
      </c>
      <c r="M305" s="555">
        <v>1.500404E-2</v>
      </c>
      <c r="N305" s="553">
        <v>0.11957533999999995</v>
      </c>
      <c r="O305" s="553">
        <v>0</v>
      </c>
      <c r="P305" s="553">
        <v>0.10457129999999995</v>
      </c>
      <c r="Q305" s="553">
        <v>0</v>
      </c>
      <c r="R305" s="553">
        <v>1.500404E-2</v>
      </c>
      <c r="S305" s="553">
        <v>0.46949535000000003</v>
      </c>
      <c r="T305" s="555">
        <v>0</v>
      </c>
      <c r="U305" s="555">
        <v>0.12417904</v>
      </c>
      <c r="V305" s="555">
        <v>0.31046865000000001</v>
      </c>
      <c r="W305" s="555">
        <v>3.4847660000000003E-2</v>
      </c>
      <c r="X305" s="92">
        <v>0</v>
      </c>
      <c r="Y305" s="92">
        <v>0</v>
      </c>
      <c r="Z305" s="92">
        <v>0.16</v>
      </c>
      <c r="AA305" s="91"/>
      <c r="AB305" s="92">
        <v>0</v>
      </c>
      <c r="AC305" s="92">
        <v>0</v>
      </c>
      <c r="AD305" s="92">
        <v>0</v>
      </c>
      <c r="AE305" s="92">
        <v>0.16</v>
      </c>
      <c r="AF305" s="92">
        <v>0</v>
      </c>
      <c r="AG305" s="92">
        <v>0</v>
      </c>
      <c r="AH305" s="92">
        <v>0</v>
      </c>
      <c r="AI305" s="92">
        <v>0</v>
      </c>
      <c r="AJ305" s="92">
        <v>0.05</v>
      </c>
      <c r="AK305" s="92">
        <v>0.46949534999999998</v>
      </c>
      <c r="AL305" s="121"/>
    </row>
    <row r="306" spans="1:38" s="49" customFormat="1" ht="37.5" customHeight="1" outlineLevel="1" x14ac:dyDescent="0.25">
      <c r="A306" s="90" t="s">
        <v>355</v>
      </c>
      <c r="B306" s="48">
        <v>2.2000000000000002</v>
      </c>
      <c r="C306" s="119" t="s">
        <v>748</v>
      </c>
      <c r="D306" s="553">
        <v>0</v>
      </c>
      <c r="E306" s="555">
        <v>0</v>
      </c>
      <c r="F306" s="555">
        <v>0</v>
      </c>
      <c r="G306" s="555">
        <v>0</v>
      </c>
      <c r="H306" s="555">
        <v>0</v>
      </c>
      <c r="I306" s="553">
        <v>0</v>
      </c>
      <c r="J306" s="555">
        <v>0</v>
      </c>
      <c r="K306" s="555">
        <v>0</v>
      </c>
      <c r="L306" s="555">
        <v>0</v>
      </c>
      <c r="M306" s="555">
        <v>0</v>
      </c>
      <c r="N306" s="553">
        <v>0</v>
      </c>
      <c r="O306" s="553">
        <v>0</v>
      </c>
      <c r="P306" s="553">
        <v>0</v>
      </c>
      <c r="Q306" s="553">
        <v>0</v>
      </c>
      <c r="R306" s="553">
        <v>0</v>
      </c>
      <c r="S306" s="553">
        <v>0.22205314000000001</v>
      </c>
      <c r="T306" s="555">
        <v>3.2774650000000002E-2</v>
      </c>
      <c r="U306" s="555">
        <v>0.14176415000000001</v>
      </c>
      <c r="V306" s="555">
        <v>3.6148119999999999E-2</v>
      </c>
      <c r="W306" s="555">
        <v>1.136622E-2</v>
      </c>
      <c r="X306" s="92">
        <v>0</v>
      </c>
      <c r="Y306" s="92">
        <v>0</v>
      </c>
      <c r="Z306" s="92">
        <v>0</v>
      </c>
      <c r="AA306" s="91"/>
      <c r="AB306" s="92">
        <v>0</v>
      </c>
      <c r="AC306" s="92">
        <v>0</v>
      </c>
      <c r="AD306" s="92">
        <v>0</v>
      </c>
      <c r="AE306" s="92">
        <v>0</v>
      </c>
      <c r="AF306" s="92">
        <v>0</v>
      </c>
      <c r="AG306" s="92">
        <v>0</v>
      </c>
      <c r="AH306" s="92">
        <v>0</v>
      </c>
      <c r="AI306" s="92">
        <v>0</v>
      </c>
      <c r="AJ306" s="92">
        <v>0.36599999999999999</v>
      </c>
      <c r="AK306" s="92">
        <v>0.22205314000000001</v>
      </c>
      <c r="AL306" s="121"/>
    </row>
    <row r="307" spans="1:38" s="49" customFormat="1" ht="37.5" customHeight="1" outlineLevel="1" x14ac:dyDescent="0.25">
      <c r="A307" s="90" t="s">
        <v>355</v>
      </c>
      <c r="B307" s="48">
        <v>2.2000000000000002</v>
      </c>
      <c r="C307" s="119" t="s">
        <v>822</v>
      </c>
      <c r="D307" s="553">
        <v>0</v>
      </c>
      <c r="E307" s="555">
        <v>0</v>
      </c>
      <c r="F307" s="555">
        <v>0</v>
      </c>
      <c r="G307" s="555">
        <v>0</v>
      </c>
      <c r="H307" s="555">
        <v>0</v>
      </c>
      <c r="I307" s="553">
        <v>0</v>
      </c>
      <c r="J307" s="555">
        <v>0</v>
      </c>
      <c r="K307" s="555">
        <v>0</v>
      </c>
      <c r="L307" s="555">
        <v>0</v>
      </c>
      <c r="M307" s="555">
        <v>0</v>
      </c>
      <c r="N307" s="553">
        <v>0</v>
      </c>
      <c r="O307" s="553">
        <v>0</v>
      </c>
      <c r="P307" s="553">
        <v>0</v>
      </c>
      <c r="Q307" s="553">
        <v>0</v>
      </c>
      <c r="R307" s="553">
        <v>0</v>
      </c>
      <c r="S307" s="553">
        <v>0.28139701</v>
      </c>
      <c r="T307" s="555">
        <v>2.130669E-2</v>
      </c>
      <c r="U307" s="555">
        <v>0.25401521999999999</v>
      </c>
      <c r="V307" s="555">
        <v>0</v>
      </c>
      <c r="W307" s="555">
        <v>6.0750999999999999E-3</v>
      </c>
      <c r="X307" s="92">
        <v>0</v>
      </c>
      <c r="Y307" s="92">
        <v>0</v>
      </c>
      <c r="Z307" s="92">
        <v>0</v>
      </c>
      <c r="AA307" s="91"/>
      <c r="AB307" s="92">
        <v>0</v>
      </c>
      <c r="AC307" s="92">
        <v>0</v>
      </c>
      <c r="AD307" s="92">
        <v>0</v>
      </c>
      <c r="AE307" s="92">
        <v>0</v>
      </c>
      <c r="AF307" s="92">
        <v>0</v>
      </c>
      <c r="AG307" s="92">
        <v>0</v>
      </c>
      <c r="AH307" s="92">
        <v>0</v>
      </c>
      <c r="AI307" s="92">
        <v>0</v>
      </c>
      <c r="AJ307" s="92">
        <v>0.18</v>
      </c>
      <c r="AK307" s="92">
        <v>0.28139701</v>
      </c>
      <c r="AL307" s="121"/>
    </row>
    <row r="308" spans="1:38" s="49" customFormat="1" ht="37.5" customHeight="1" outlineLevel="1" x14ac:dyDescent="0.25">
      <c r="A308" s="90" t="s">
        <v>355</v>
      </c>
      <c r="B308" s="48">
        <v>2.2000000000000002</v>
      </c>
      <c r="C308" s="119" t="s">
        <v>823</v>
      </c>
      <c r="D308" s="553">
        <v>0</v>
      </c>
      <c r="E308" s="555">
        <v>0</v>
      </c>
      <c r="F308" s="555">
        <v>0</v>
      </c>
      <c r="G308" s="555">
        <v>0</v>
      </c>
      <c r="H308" s="555">
        <v>0</v>
      </c>
      <c r="I308" s="553">
        <v>0</v>
      </c>
      <c r="J308" s="555">
        <v>0</v>
      </c>
      <c r="K308" s="555">
        <v>0</v>
      </c>
      <c r="L308" s="555">
        <v>0</v>
      </c>
      <c r="M308" s="555">
        <v>0</v>
      </c>
      <c r="N308" s="553">
        <v>0</v>
      </c>
      <c r="O308" s="553">
        <v>0</v>
      </c>
      <c r="P308" s="553">
        <v>0</v>
      </c>
      <c r="Q308" s="553">
        <v>0</v>
      </c>
      <c r="R308" s="553">
        <v>0</v>
      </c>
      <c r="S308" s="553">
        <v>2.6858699999999999E-2</v>
      </c>
      <c r="T308" s="555">
        <v>2.6858699999999999E-2</v>
      </c>
      <c r="U308" s="555">
        <v>0</v>
      </c>
      <c r="V308" s="555">
        <v>0</v>
      </c>
      <c r="W308" s="555">
        <v>0</v>
      </c>
      <c r="X308" s="92">
        <v>0</v>
      </c>
      <c r="Y308" s="92">
        <v>0</v>
      </c>
      <c r="Z308" s="92">
        <v>0</v>
      </c>
      <c r="AA308" s="91"/>
      <c r="AB308" s="92">
        <v>0</v>
      </c>
      <c r="AC308" s="92">
        <v>0</v>
      </c>
      <c r="AD308" s="92">
        <v>0</v>
      </c>
      <c r="AE308" s="92">
        <v>0</v>
      </c>
      <c r="AF308" s="92">
        <v>0</v>
      </c>
      <c r="AG308" s="92">
        <v>0</v>
      </c>
      <c r="AH308" s="92">
        <v>0</v>
      </c>
      <c r="AI308" s="92">
        <v>0</v>
      </c>
      <c r="AJ308" s="92">
        <v>0</v>
      </c>
      <c r="AK308" s="92">
        <v>0</v>
      </c>
      <c r="AL308" s="121"/>
    </row>
    <row r="309" spans="1:38" s="49" customFormat="1" ht="37.5" customHeight="1" outlineLevel="1" x14ac:dyDescent="0.25">
      <c r="A309" s="90" t="s">
        <v>357</v>
      </c>
      <c r="B309" s="48">
        <v>2.2000000000000002</v>
      </c>
      <c r="C309" s="119" t="s">
        <v>592</v>
      </c>
      <c r="D309" s="553">
        <v>0</v>
      </c>
      <c r="E309" s="555">
        <v>0</v>
      </c>
      <c r="F309" s="555">
        <v>0</v>
      </c>
      <c r="G309" s="555">
        <v>0</v>
      </c>
      <c r="H309" s="555">
        <v>0</v>
      </c>
      <c r="I309" s="553">
        <v>0</v>
      </c>
      <c r="J309" s="555">
        <v>0</v>
      </c>
      <c r="K309" s="555">
        <v>0</v>
      </c>
      <c r="L309" s="555">
        <v>0</v>
      </c>
      <c r="M309" s="555">
        <v>0</v>
      </c>
      <c r="N309" s="553">
        <v>0</v>
      </c>
      <c r="O309" s="553">
        <v>0</v>
      </c>
      <c r="P309" s="553">
        <v>0</v>
      </c>
      <c r="Q309" s="553">
        <v>0</v>
      </c>
      <c r="R309" s="553">
        <v>0</v>
      </c>
      <c r="S309" s="553">
        <v>0</v>
      </c>
      <c r="T309" s="555">
        <v>0</v>
      </c>
      <c r="U309" s="555">
        <v>0</v>
      </c>
      <c r="V309" s="555">
        <v>0</v>
      </c>
      <c r="W309" s="555">
        <v>0</v>
      </c>
      <c r="X309" s="92">
        <v>0</v>
      </c>
      <c r="Y309" s="92">
        <v>0</v>
      </c>
      <c r="Z309" s="92">
        <v>0</v>
      </c>
      <c r="AA309" s="91"/>
      <c r="AB309" s="92">
        <v>0</v>
      </c>
      <c r="AC309" s="92">
        <v>0</v>
      </c>
      <c r="AD309" s="92">
        <v>0</v>
      </c>
      <c r="AE309" s="92">
        <v>0</v>
      </c>
      <c r="AF309" s="92">
        <v>0</v>
      </c>
      <c r="AG309" s="92">
        <v>0</v>
      </c>
      <c r="AH309" s="92">
        <v>0</v>
      </c>
      <c r="AI309" s="92">
        <v>0</v>
      </c>
      <c r="AJ309" s="92">
        <v>0</v>
      </c>
      <c r="AK309" s="92">
        <v>0</v>
      </c>
      <c r="AL309" s="121"/>
    </row>
    <row r="310" spans="1:38" s="49" customFormat="1" ht="37.5" customHeight="1" outlineLevel="1" x14ac:dyDescent="0.25">
      <c r="A310" s="90" t="s">
        <v>357</v>
      </c>
      <c r="B310" s="48">
        <v>2.2000000000000002</v>
      </c>
      <c r="C310" s="119" t="s">
        <v>593</v>
      </c>
      <c r="D310" s="553">
        <v>0</v>
      </c>
      <c r="E310" s="555">
        <v>0</v>
      </c>
      <c r="F310" s="555">
        <v>0</v>
      </c>
      <c r="G310" s="555">
        <v>0</v>
      </c>
      <c r="H310" s="555">
        <v>0</v>
      </c>
      <c r="I310" s="553">
        <v>1.2E-2</v>
      </c>
      <c r="J310" s="555">
        <v>0</v>
      </c>
      <c r="K310" s="555">
        <v>2E-3</v>
      </c>
      <c r="L310" s="555">
        <v>9.0000000000000011E-3</v>
      </c>
      <c r="M310" s="555">
        <v>1E-3</v>
      </c>
      <c r="N310" s="553">
        <v>1.2E-2</v>
      </c>
      <c r="O310" s="553">
        <v>0</v>
      </c>
      <c r="P310" s="553">
        <v>2E-3</v>
      </c>
      <c r="Q310" s="553">
        <v>9.0000000000000011E-3</v>
      </c>
      <c r="R310" s="553">
        <v>1E-3</v>
      </c>
      <c r="S310" s="553">
        <v>6.0000000000000001E-3</v>
      </c>
      <c r="T310" s="555">
        <v>0</v>
      </c>
      <c r="U310" s="555">
        <v>2E-3</v>
      </c>
      <c r="V310" s="555">
        <v>3.0000000000000001E-3</v>
      </c>
      <c r="W310" s="555">
        <v>1E-3</v>
      </c>
      <c r="X310" s="92">
        <v>0</v>
      </c>
      <c r="Y310" s="92">
        <v>0</v>
      </c>
      <c r="Z310" s="92">
        <v>0</v>
      </c>
      <c r="AA310" s="91"/>
      <c r="AB310" s="92">
        <v>0</v>
      </c>
      <c r="AC310" s="92">
        <v>0</v>
      </c>
      <c r="AD310" s="92">
        <v>0</v>
      </c>
      <c r="AE310" s="92">
        <v>0</v>
      </c>
      <c r="AF310" s="92">
        <v>0</v>
      </c>
      <c r="AG310" s="92">
        <v>0</v>
      </c>
      <c r="AH310" s="92">
        <v>0</v>
      </c>
      <c r="AI310" s="92">
        <v>0</v>
      </c>
      <c r="AJ310" s="92">
        <v>0</v>
      </c>
      <c r="AK310" s="92">
        <v>0</v>
      </c>
      <c r="AL310" s="121"/>
    </row>
    <row r="311" spans="1:38" s="49" customFormat="1" ht="37.5" customHeight="1" outlineLevel="1" x14ac:dyDescent="0.25">
      <c r="A311" s="90" t="s">
        <v>357</v>
      </c>
      <c r="B311" s="48">
        <v>2.2000000000000002</v>
      </c>
      <c r="C311" s="119" t="s">
        <v>594</v>
      </c>
      <c r="D311" s="553">
        <v>0</v>
      </c>
      <c r="E311" s="555">
        <v>0</v>
      </c>
      <c r="F311" s="555">
        <v>0</v>
      </c>
      <c r="G311" s="555">
        <v>0</v>
      </c>
      <c r="H311" s="555">
        <v>0</v>
      </c>
      <c r="I311" s="553">
        <v>0</v>
      </c>
      <c r="J311" s="555">
        <v>0</v>
      </c>
      <c r="K311" s="555">
        <v>0</v>
      </c>
      <c r="L311" s="555">
        <v>0</v>
      </c>
      <c r="M311" s="555">
        <v>0</v>
      </c>
      <c r="N311" s="553">
        <v>0</v>
      </c>
      <c r="O311" s="553">
        <v>0</v>
      </c>
      <c r="P311" s="553">
        <v>0</v>
      </c>
      <c r="Q311" s="553">
        <v>0</v>
      </c>
      <c r="R311" s="553">
        <v>0</v>
      </c>
      <c r="S311" s="553">
        <v>0</v>
      </c>
      <c r="T311" s="555">
        <v>0</v>
      </c>
      <c r="U311" s="555">
        <v>0</v>
      </c>
      <c r="V311" s="555">
        <v>0</v>
      </c>
      <c r="W311" s="555">
        <v>0</v>
      </c>
      <c r="X311" s="92">
        <v>0</v>
      </c>
      <c r="Y311" s="92">
        <v>0</v>
      </c>
      <c r="Z311" s="92">
        <v>0</v>
      </c>
      <c r="AA311" s="91"/>
      <c r="AB311" s="92">
        <v>0</v>
      </c>
      <c r="AC311" s="92">
        <v>0</v>
      </c>
      <c r="AD311" s="92">
        <v>0</v>
      </c>
      <c r="AE311" s="92">
        <v>0</v>
      </c>
      <c r="AF311" s="92">
        <v>0</v>
      </c>
      <c r="AG311" s="92">
        <v>0</v>
      </c>
      <c r="AH311" s="92">
        <v>0</v>
      </c>
      <c r="AI311" s="92">
        <v>0</v>
      </c>
      <c r="AJ311" s="92">
        <v>0</v>
      </c>
      <c r="AK311" s="92">
        <v>0</v>
      </c>
      <c r="AL311" s="121"/>
    </row>
    <row r="312" spans="1:38" s="49" customFormat="1" ht="37.5" customHeight="1" outlineLevel="1" x14ac:dyDescent="0.25">
      <c r="A312" s="90" t="s">
        <v>355</v>
      </c>
      <c r="B312" s="48">
        <v>2.2000000000000002</v>
      </c>
      <c r="C312" s="119" t="s">
        <v>405</v>
      </c>
      <c r="D312" s="553">
        <v>0</v>
      </c>
      <c r="E312" s="555">
        <v>0</v>
      </c>
      <c r="F312" s="555">
        <v>0</v>
      </c>
      <c r="G312" s="555">
        <v>0</v>
      </c>
      <c r="H312" s="555">
        <v>0</v>
      </c>
      <c r="I312" s="553">
        <v>7.9509969999999999E-2</v>
      </c>
      <c r="J312" s="555">
        <v>0</v>
      </c>
      <c r="K312" s="555">
        <v>7.9509969999999999E-2</v>
      </c>
      <c r="L312" s="555">
        <v>0</v>
      </c>
      <c r="M312" s="555">
        <v>0</v>
      </c>
      <c r="N312" s="553">
        <v>7.9509969999999999E-2</v>
      </c>
      <c r="O312" s="553">
        <v>0</v>
      </c>
      <c r="P312" s="553">
        <v>7.9509969999999999E-2</v>
      </c>
      <c r="Q312" s="553">
        <v>0</v>
      </c>
      <c r="R312" s="553">
        <v>0</v>
      </c>
      <c r="S312" s="553">
        <v>0</v>
      </c>
      <c r="T312" s="555">
        <v>0</v>
      </c>
      <c r="U312" s="555">
        <v>0</v>
      </c>
      <c r="V312" s="555">
        <v>0</v>
      </c>
      <c r="W312" s="555">
        <v>0</v>
      </c>
      <c r="X312" s="92">
        <v>0</v>
      </c>
      <c r="Y312" s="92">
        <v>0</v>
      </c>
      <c r="Z312" s="92">
        <v>0</v>
      </c>
      <c r="AA312" s="91"/>
      <c r="AB312" s="92">
        <v>0</v>
      </c>
      <c r="AC312" s="92">
        <v>0</v>
      </c>
      <c r="AD312" s="92">
        <v>0</v>
      </c>
      <c r="AE312" s="92">
        <v>0</v>
      </c>
      <c r="AF312" s="92">
        <v>0</v>
      </c>
      <c r="AG312" s="92">
        <v>0</v>
      </c>
      <c r="AH312" s="92">
        <v>0</v>
      </c>
      <c r="AI312" s="92">
        <v>0</v>
      </c>
      <c r="AJ312" s="92">
        <v>0</v>
      </c>
      <c r="AK312" s="92">
        <v>0</v>
      </c>
      <c r="AL312" s="121"/>
    </row>
    <row r="313" spans="1:38" s="49" customFormat="1" ht="37.5" customHeight="1" outlineLevel="1" x14ac:dyDescent="0.25">
      <c r="A313" s="90" t="s">
        <v>355</v>
      </c>
      <c r="B313" s="48">
        <v>2.2000000000000002</v>
      </c>
      <c r="C313" s="119" t="s">
        <v>824</v>
      </c>
      <c r="D313" s="553">
        <v>0</v>
      </c>
      <c r="E313" s="555">
        <v>0</v>
      </c>
      <c r="F313" s="555">
        <v>0</v>
      </c>
      <c r="G313" s="555">
        <v>0</v>
      </c>
      <c r="H313" s="555">
        <v>0</v>
      </c>
      <c r="I313" s="553">
        <v>0</v>
      </c>
      <c r="J313" s="555">
        <v>0</v>
      </c>
      <c r="K313" s="555">
        <v>0</v>
      </c>
      <c r="L313" s="555">
        <v>0</v>
      </c>
      <c r="M313" s="555">
        <v>0</v>
      </c>
      <c r="N313" s="553">
        <v>0</v>
      </c>
      <c r="O313" s="553">
        <v>0</v>
      </c>
      <c r="P313" s="553">
        <v>0</v>
      </c>
      <c r="Q313" s="553">
        <v>0</v>
      </c>
      <c r="R313" s="553">
        <v>0</v>
      </c>
      <c r="S313" s="553">
        <v>6.3412399999999994E-2</v>
      </c>
      <c r="T313" s="555">
        <v>6.3412399999999994E-2</v>
      </c>
      <c r="U313" s="555">
        <v>0</v>
      </c>
      <c r="V313" s="555">
        <v>0</v>
      </c>
      <c r="W313" s="555">
        <v>0</v>
      </c>
      <c r="X313" s="92">
        <v>0</v>
      </c>
      <c r="Y313" s="92">
        <v>0</v>
      </c>
      <c r="Z313" s="92">
        <v>0</v>
      </c>
      <c r="AA313" s="91"/>
      <c r="AB313" s="92">
        <v>0</v>
      </c>
      <c r="AC313" s="92">
        <v>0</v>
      </c>
      <c r="AD313" s="92">
        <v>0</v>
      </c>
      <c r="AE313" s="92">
        <v>0</v>
      </c>
      <c r="AF313" s="92">
        <v>0</v>
      </c>
      <c r="AG313" s="92">
        <v>0</v>
      </c>
      <c r="AH313" s="92">
        <v>0</v>
      </c>
      <c r="AI313" s="92">
        <v>0</v>
      </c>
      <c r="AJ313" s="92">
        <v>0</v>
      </c>
      <c r="AK313" s="92">
        <v>0</v>
      </c>
      <c r="AL313" s="121"/>
    </row>
    <row r="314" spans="1:38" s="49" customFormat="1" ht="37.5" customHeight="1" outlineLevel="1" x14ac:dyDescent="0.25">
      <c r="A314" s="90" t="s">
        <v>355</v>
      </c>
      <c r="B314" s="48">
        <v>2.2000000000000002</v>
      </c>
      <c r="C314" s="119" t="s">
        <v>750</v>
      </c>
      <c r="D314" s="553">
        <v>0</v>
      </c>
      <c r="E314" s="555">
        <v>0</v>
      </c>
      <c r="F314" s="555">
        <v>0</v>
      </c>
      <c r="G314" s="555">
        <v>0</v>
      </c>
      <c r="H314" s="555">
        <v>0</v>
      </c>
      <c r="I314" s="553">
        <v>0.51198666000000004</v>
      </c>
      <c r="J314" s="555">
        <v>0</v>
      </c>
      <c r="K314" s="555">
        <v>0.51198666000000004</v>
      </c>
      <c r="L314" s="555">
        <v>0</v>
      </c>
      <c r="M314" s="555">
        <v>0</v>
      </c>
      <c r="N314" s="553">
        <v>0.51198666000000004</v>
      </c>
      <c r="O314" s="553">
        <v>0</v>
      </c>
      <c r="P314" s="553">
        <v>0.51198666000000004</v>
      </c>
      <c r="Q314" s="553">
        <v>0</v>
      </c>
      <c r="R314" s="553">
        <v>0</v>
      </c>
      <c r="S314" s="553">
        <v>0</v>
      </c>
      <c r="T314" s="555">
        <v>0</v>
      </c>
      <c r="U314" s="555">
        <v>0</v>
      </c>
      <c r="V314" s="555">
        <v>0</v>
      </c>
      <c r="W314" s="555">
        <v>0</v>
      </c>
      <c r="X314" s="92">
        <v>0</v>
      </c>
      <c r="Y314" s="92">
        <v>0</v>
      </c>
      <c r="Z314" s="92">
        <v>0</v>
      </c>
      <c r="AA314" s="91"/>
      <c r="AB314" s="92">
        <v>0</v>
      </c>
      <c r="AC314" s="92">
        <v>0</v>
      </c>
      <c r="AD314" s="92">
        <v>0</v>
      </c>
      <c r="AE314" s="92">
        <v>0</v>
      </c>
      <c r="AF314" s="92">
        <v>0</v>
      </c>
      <c r="AG314" s="92">
        <v>0</v>
      </c>
      <c r="AH314" s="92">
        <v>0</v>
      </c>
      <c r="AI314" s="92">
        <v>0</v>
      </c>
      <c r="AJ314" s="92">
        <v>0</v>
      </c>
      <c r="AK314" s="92">
        <v>0</v>
      </c>
      <c r="AL314" s="121"/>
    </row>
    <row r="315" spans="1:38" s="49" customFormat="1" ht="37.5" customHeight="1" outlineLevel="1" x14ac:dyDescent="0.25">
      <c r="A315" s="90" t="s">
        <v>355</v>
      </c>
      <c r="B315" s="48">
        <v>2.2000000000000002</v>
      </c>
      <c r="C315" s="119" t="s">
        <v>751</v>
      </c>
      <c r="D315" s="553">
        <v>0</v>
      </c>
      <c r="E315" s="555">
        <v>0</v>
      </c>
      <c r="F315" s="555">
        <v>0</v>
      </c>
      <c r="G315" s="555">
        <v>0</v>
      </c>
      <c r="H315" s="555">
        <v>0</v>
      </c>
      <c r="I315" s="553">
        <v>1.6217919299999999</v>
      </c>
      <c r="J315" s="555">
        <v>6.8958790000000006E-2</v>
      </c>
      <c r="K315" s="555">
        <v>1.5528331399999999</v>
      </c>
      <c r="L315" s="555">
        <v>0</v>
      </c>
      <c r="M315" s="555">
        <v>0</v>
      </c>
      <c r="N315" s="553">
        <v>1.6217919299999999</v>
      </c>
      <c r="O315" s="553">
        <v>6.8958790000000006E-2</v>
      </c>
      <c r="P315" s="553">
        <v>1.5528331399999999</v>
      </c>
      <c r="Q315" s="553">
        <v>0</v>
      </c>
      <c r="R315" s="553">
        <v>0</v>
      </c>
      <c r="S315" s="553">
        <v>0</v>
      </c>
      <c r="T315" s="555">
        <v>0</v>
      </c>
      <c r="U315" s="555">
        <v>0</v>
      </c>
      <c r="V315" s="555">
        <v>0</v>
      </c>
      <c r="W315" s="555">
        <v>0</v>
      </c>
      <c r="X315" s="92">
        <v>0</v>
      </c>
      <c r="Y315" s="92">
        <v>0</v>
      </c>
      <c r="Z315" s="92">
        <v>0</v>
      </c>
      <c r="AA315" s="91"/>
      <c r="AB315" s="92">
        <v>0</v>
      </c>
      <c r="AC315" s="92">
        <v>0</v>
      </c>
      <c r="AD315" s="92">
        <v>0</v>
      </c>
      <c r="AE315" s="92">
        <v>0</v>
      </c>
      <c r="AF315" s="92">
        <v>0</v>
      </c>
      <c r="AG315" s="92">
        <v>0</v>
      </c>
      <c r="AH315" s="92">
        <v>0</v>
      </c>
      <c r="AI315" s="92">
        <v>0</v>
      </c>
      <c r="AJ315" s="92">
        <v>0</v>
      </c>
      <c r="AK315" s="92">
        <v>0</v>
      </c>
      <c r="AL315" s="121"/>
    </row>
    <row r="316" spans="1:38" s="49" customFormat="1" ht="37.5" customHeight="1" outlineLevel="1" x14ac:dyDescent="0.25">
      <c r="A316" s="90" t="s">
        <v>355</v>
      </c>
      <c r="B316" s="48">
        <v>2.2000000000000002</v>
      </c>
      <c r="C316" s="119" t="s">
        <v>752</v>
      </c>
      <c r="D316" s="553">
        <v>0</v>
      </c>
      <c r="E316" s="555">
        <v>0</v>
      </c>
      <c r="F316" s="555">
        <v>0</v>
      </c>
      <c r="G316" s="555">
        <v>0</v>
      </c>
      <c r="H316" s="555">
        <v>0</v>
      </c>
      <c r="I316" s="553">
        <v>6.3920919999999992E-2</v>
      </c>
      <c r="J316" s="555">
        <v>6.3920919999999992E-2</v>
      </c>
      <c r="K316" s="555">
        <v>0</v>
      </c>
      <c r="L316" s="555">
        <v>0</v>
      </c>
      <c r="M316" s="555">
        <v>0</v>
      </c>
      <c r="N316" s="553">
        <v>6.3920919999999992E-2</v>
      </c>
      <c r="O316" s="553">
        <v>6.3920919999999992E-2</v>
      </c>
      <c r="P316" s="553">
        <v>0</v>
      </c>
      <c r="Q316" s="553">
        <v>0</v>
      </c>
      <c r="R316" s="553">
        <v>0</v>
      </c>
      <c r="S316" s="553">
        <v>0</v>
      </c>
      <c r="T316" s="555">
        <v>0</v>
      </c>
      <c r="U316" s="555">
        <v>0</v>
      </c>
      <c r="V316" s="555">
        <v>0</v>
      </c>
      <c r="W316" s="555">
        <v>0</v>
      </c>
      <c r="X316" s="92">
        <v>0</v>
      </c>
      <c r="Y316" s="92">
        <v>0</v>
      </c>
      <c r="Z316" s="92">
        <v>0</v>
      </c>
      <c r="AA316" s="91"/>
      <c r="AB316" s="92">
        <v>0</v>
      </c>
      <c r="AC316" s="92">
        <v>0</v>
      </c>
      <c r="AD316" s="92">
        <v>0</v>
      </c>
      <c r="AE316" s="92">
        <v>0</v>
      </c>
      <c r="AF316" s="92">
        <v>0</v>
      </c>
      <c r="AG316" s="92">
        <v>0</v>
      </c>
      <c r="AH316" s="92">
        <v>0</v>
      </c>
      <c r="AI316" s="92">
        <v>0</v>
      </c>
      <c r="AJ316" s="92">
        <v>0</v>
      </c>
      <c r="AK316" s="92">
        <v>0</v>
      </c>
      <c r="AL316" s="121"/>
    </row>
    <row r="317" spans="1:38" s="49" customFormat="1" ht="37.5" customHeight="1" outlineLevel="1" x14ac:dyDescent="0.25">
      <c r="A317" s="90" t="s">
        <v>355</v>
      </c>
      <c r="B317" s="48">
        <v>2.2000000000000002</v>
      </c>
      <c r="C317" s="119" t="s">
        <v>753</v>
      </c>
      <c r="D317" s="553">
        <v>0</v>
      </c>
      <c r="E317" s="555">
        <v>0</v>
      </c>
      <c r="F317" s="555">
        <v>0</v>
      </c>
      <c r="G317" s="555">
        <v>0</v>
      </c>
      <c r="H317" s="555">
        <v>0</v>
      </c>
      <c r="I317" s="553">
        <v>0.16883114999999999</v>
      </c>
      <c r="J317" s="555">
        <v>0.16883114999999999</v>
      </c>
      <c r="K317" s="555">
        <v>0</v>
      </c>
      <c r="L317" s="555">
        <v>0</v>
      </c>
      <c r="M317" s="555">
        <v>0</v>
      </c>
      <c r="N317" s="553">
        <v>0.16883114999999999</v>
      </c>
      <c r="O317" s="553">
        <v>0.16883114999999999</v>
      </c>
      <c r="P317" s="553">
        <v>0</v>
      </c>
      <c r="Q317" s="553">
        <v>0</v>
      </c>
      <c r="R317" s="553">
        <v>0</v>
      </c>
      <c r="S317" s="553">
        <v>0</v>
      </c>
      <c r="T317" s="555">
        <v>0</v>
      </c>
      <c r="U317" s="555">
        <v>0</v>
      </c>
      <c r="V317" s="555">
        <v>0</v>
      </c>
      <c r="W317" s="555">
        <v>0</v>
      </c>
      <c r="X317" s="92">
        <v>0</v>
      </c>
      <c r="Y317" s="92">
        <v>0</v>
      </c>
      <c r="Z317" s="92">
        <v>0</v>
      </c>
      <c r="AA317" s="91"/>
      <c r="AB317" s="92">
        <v>0</v>
      </c>
      <c r="AC317" s="92">
        <v>0</v>
      </c>
      <c r="AD317" s="92">
        <v>0</v>
      </c>
      <c r="AE317" s="92">
        <v>0</v>
      </c>
      <c r="AF317" s="92">
        <v>0</v>
      </c>
      <c r="AG317" s="92">
        <v>0</v>
      </c>
      <c r="AH317" s="92">
        <v>0</v>
      </c>
      <c r="AI317" s="92">
        <v>0</v>
      </c>
      <c r="AJ317" s="92">
        <v>0</v>
      </c>
      <c r="AK317" s="92">
        <v>0</v>
      </c>
      <c r="AL317" s="121"/>
    </row>
    <row r="318" spans="1:38" s="49" customFormat="1" ht="37.5" customHeight="1" outlineLevel="1" x14ac:dyDescent="0.25">
      <c r="A318" s="90" t="s">
        <v>355</v>
      </c>
      <c r="B318" s="48">
        <v>2.2000000000000002</v>
      </c>
      <c r="C318" s="119" t="s">
        <v>754</v>
      </c>
      <c r="D318" s="553">
        <v>0</v>
      </c>
      <c r="E318" s="555">
        <v>0</v>
      </c>
      <c r="F318" s="555">
        <v>0</v>
      </c>
      <c r="G318" s="555">
        <v>0</v>
      </c>
      <c r="H318" s="555">
        <v>0</v>
      </c>
      <c r="I318" s="553">
        <v>0</v>
      </c>
      <c r="J318" s="555">
        <v>0</v>
      </c>
      <c r="K318" s="555">
        <v>0</v>
      </c>
      <c r="L318" s="555">
        <v>0</v>
      </c>
      <c r="M318" s="555">
        <v>0</v>
      </c>
      <c r="N318" s="553">
        <v>0</v>
      </c>
      <c r="O318" s="553">
        <v>0</v>
      </c>
      <c r="P318" s="553">
        <v>0</v>
      </c>
      <c r="Q318" s="553">
        <v>0</v>
      </c>
      <c r="R318" s="553">
        <v>0</v>
      </c>
      <c r="S318" s="553">
        <v>0</v>
      </c>
      <c r="T318" s="555">
        <v>0</v>
      </c>
      <c r="U318" s="555">
        <v>0</v>
      </c>
      <c r="V318" s="555">
        <v>0</v>
      </c>
      <c r="W318" s="555">
        <v>0</v>
      </c>
      <c r="X318" s="92">
        <v>0</v>
      </c>
      <c r="Y318" s="92">
        <v>0</v>
      </c>
      <c r="Z318" s="92">
        <v>0</v>
      </c>
      <c r="AA318" s="91"/>
      <c r="AB318" s="92">
        <v>0</v>
      </c>
      <c r="AC318" s="92">
        <v>0</v>
      </c>
      <c r="AD318" s="92">
        <v>0</v>
      </c>
      <c r="AE318" s="92">
        <v>0</v>
      </c>
      <c r="AF318" s="92">
        <v>0</v>
      </c>
      <c r="AG318" s="92">
        <v>0</v>
      </c>
      <c r="AH318" s="92">
        <v>0</v>
      </c>
      <c r="AI318" s="92">
        <v>0</v>
      </c>
      <c r="AJ318" s="92">
        <v>0</v>
      </c>
      <c r="AK318" s="92">
        <v>0</v>
      </c>
      <c r="AL318" s="121"/>
    </row>
    <row r="319" spans="1:38" s="49" customFormat="1" ht="37.5" customHeight="1" outlineLevel="1" x14ac:dyDescent="0.25">
      <c r="A319" s="90" t="s">
        <v>355</v>
      </c>
      <c r="B319" s="48">
        <v>2.2000000000000002</v>
      </c>
      <c r="C319" s="119" t="s">
        <v>590</v>
      </c>
      <c r="D319" s="553">
        <v>0</v>
      </c>
      <c r="E319" s="555">
        <v>0</v>
      </c>
      <c r="F319" s="555">
        <v>0</v>
      </c>
      <c r="G319" s="555">
        <v>0</v>
      </c>
      <c r="H319" s="555">
        <v>0</v>
      </c>
      <c r="I319" s="553">
        <v>0</v>
      </c>
      <c r="J319" s="555">
        <v>0</v>
      </c>
      <c r="K319" s="555">
        <v>0</v>
      </c>
      <c r="L319" s="555">
        <v>0</v>
      </c>
      <c r="M319" s="555">
        <v>0</v>
      </c>
      <c r="N319" s="553">
        <v>0</v>
      </c>
      <c r="O319" s="553">
        <v>0</v>
      </c>
      <c r="P319" s="553">
        <v>0</v>
      </c>
      <c r="Q319" s="553">
        <v>0</v>
      </c>
      <c r="R319" s="553">
        <v>0</v>
      </c>
      <c r="S319" s="553">
        <v>0</v>
      </c>
      <c r="T319" s="555">
        <v>0</v>
      </c>
      <c r="U319" s="555">
        <v>0</v>
      </c>
      <c r="V319" s="555">
        <v>0</v>
      </c>
      <c r="W319" s="555">
        <v>0</v>
      </c>
      <c r="X319" s="92">
        <v>0</v>
      </c>
      <c r="Y319" s="92">
        <v>0</v>
      </c>
      <c r="Z319" s="92">
        <v>0</v>
      </c>
      <c r="AA319" s="91"/>
      <c r="AB319" s="92">
        <v>0</v>
      </c>
      <c r="AC319" s="92">
        <v>0</v>
      </c>
      <c r="AD319" s="92">
        <v>0</v>
      </c>
      <c r="AE319" s="92">
        <v>0</v>
      </c>
      <c r="AF319" s="92">
        <v>0</v>
      </c>
      <c r="AG319" s="92">
        <v>0</v>
      </c>
      <c r="AH319" s="92">
        <v>0</v>
      </c>
      <c r="AI319" s="92">
        <v>0</v>
      </c>
      <c r="AJ319" s="92">
        <v>0</v>
      </c>
      <c r="AK319" s="92">
        <v>0</v>
      </c>
      <c r="AL319" s="121"/>
    </row>
    <row r="320" spans="1:38" s="49" customFormat="1" ht="37.5" customHeight="1" outlineLevel="1" x14ac:dyDescent="0.25">
      <c r="A320" s="90" t="s">
        <v>355</v>
      </c>
      <c r="B320" s="48">
        <v>2.2000000000000002</v>
      </c>
      <c r="C320" s="119" t="s">
        <v>571</v>
      </c>
      <c r="D320" s="553">
        <v>0</v>
      </c>
      <c r="E320" s="555">
        <v>0</v>
      </c>
      <c r="F320" s="555">
        <v>0</v>
      </c>
      <c r="G320" s="555">
        <v>0</v>
      </c>
      <c r="H320" s="555">
        <v>0</v>
      </c>
      <c r="I320" s="553">
        <v>6.3184980000000002E-2</v>
      </c>
      <c r="J320" s="555">
        <v>0</v>
      </c>
      <c r="K320" s="555">
        <v>0</v>
      </c>
      <c r="L320" s="555">
        <v>0</v>
      </c>
      <c r="M320" s="555">
        <v>6.3184980000000002E-2</v>
      </c>
      <c r="N320" s="553">
        <v>6.3184980000000002E-2</v>
      </c>
      <c r="O320" s="553">
        <v>0</v>
      </c>
      <c r="P320" s="553">
        <v>0</v>
      </c>
      <c r="Q320" s="553">
        <v>0</v>
      </c>
      <c r="R320" s="553">
        <v>6.3184980000000002E-2</v>
      </c>
      <c r="S320" s="553">
        <v>0.24806982999999999</v>
      </c>
      <c r="T320" s="555">
        <v>0</v>
      </c>
      <c r="U320" s="555">
        <v>6.1799919999999994E-2</v>
      </c>
      <c r="V320" s="555">
        <v>0.12308493</v>
      </c>
      <c r="W320" s="555">
        <v>6.3184980000000002E-2</v>
      </c>
      <c r="X320" s="92">
        <v>0</v>
      </c>
      <c r="Y320" s="92">
        <v>0</v>
      </c>
      <c r="Z320" s="92">
        <v>0.16</v>
      </c>
      <c r="AA320" s="91"/>
      <c r="AB320" s="92">
        <v>0</v>
      </c>
      <c r="AC320" s="92">
        <v>0</v>
      </c>
      <c r="AD320" s="92">
        <v>0</v>
      </c>
      <c r="AE320" s="92">
        <v>0.16</v>
      </c>
      <c r="AF320" s="92">
        <v>0</v>
      </c>
      <c r="AG320" s="92">
        <v>0</v>
      </c>
      <c r="AH320" s="92">
        <v>0</v>
      </c>
      <c r="AI320" s="92">
        <v>0</v>
      </c>
      <c r="AJ320" s="92">
        <v>0.06</v>
      </c>
      <c r="AK320" s="92">
        <v>0.33254620000000001</v>
      </c>
      <c r="AL320" s="121"/>
    </row>
    <row r="321" spans="1:38" s="49" customFormat="1" ht="37.5" customHeight="1" outlineLevel="1" x14ac:dyDescent="0.25">
      <c r="A321" s="90" t="s">
        <v>355</v>
      </c>
      <c r="B321" s="48">
        <v>2.2000000000000002</v>
      </c>
      <c r="C321" s="119" t="s">
        <v>580</v>
      </c>
      <c r="D321" s="553">
        <v>0</v>
      </c>
      <c r="E321" s="555">
        <v>0</v>
      </c>
      <c r="F321" s="555">
        <v>0</v>
      </c>
      <c r="G321" s="555">
        <v>0</v>
      </c>
      <c r="H321" s="555">
        <v>0</v>
      </c>
      <c r="I321" s="553">
        <v>0</v>
      </c>
      <c r="J321" s="555">
        <v>0</v>
      </c>
      <c r="K321" s="555">
        <v>0</v>
      </c>
      <c r="L321" s="555">
        <v>0</v>
      </c>
      <c r="M321" s="555">
        <v>0</v>
      </c>
      <c r="N321" s="553">
        <v>0</v>
      </c>
      <c r="O321" s="553">
        <v>0</v>
      </c>
      <c r="P321" s="553">
        <v>0</v>
      </c>
      <c r="Q321" s="553">
        <v>0</v>
      </c>
      <c r="R321" s="553">
        <v>0</v>
      </c>
      <c r="S321" s="553">
        <v>0.10075286</v>
      </c>
      <c r="T321" s="555">
        <v>0.10075286</v>
      </c>
      <c r="U321" s="555">
        <v>0</v>
      </c>
      <c r="V321" s="555">
        <v>0</v>
      </c>
      <c r="W321" s="555">
        <v>0</v>
      </c>
      <c r="X321" s="92">
        <v>0</v>
      </c>
      <c r="Y321" s="92">
        <v>0</v>
      </c>
      <c r="Z321" s="92">
        <v>0</v>
      </c>
      <c r="AA321" s="91"/>
      <c r="AB321" s="92">
        <v>0</v>
      </c>
      <c r="AC321" s="92">
        <v>0</v>
      </c>
      <c r="AD321" s="92">
        <v>0</v>
      </c>
      <c r="AE321" s="92">
        <v>0</v>
      </c>
      <c r="AF321" s="92">
        <v>0</v>
      </c>
      <c r="AG321" s="92">
        <v>0</v>
      </c>
      <c r="AH321" s="92">
        <v>0</v>
      </c>
      <c r="AI321" s="92">
        <v>0</v>
      </c>
      <c r="AJ321" s="92">
        <v>0</v>
      </c>
      <c r="AK321" s="92">
        <v>0</v>
      </c>
      <c r="AL321" s="121"/>
    </row>
    <row r="322" spans="1:38" s="49" customFormat="1" ht="37.5" customHeight="1" outlineLevel="1" x14ac:dyDescent="0.25">
      <c r="A322" s="90" t="s">
        <v>355</v>
      </c>
      <c r="B322" s="48">
        <v>2.2000000000000002</v>
      </c>
      <c r="C322" s="119" t="s">
        <v>755</v>
      </c>
      <c r="D322" s="553">
        <v>0</v>
      </c>
      <c r="E322" s="555">
        <v>0</v>
      </c>
      <c r="F322" s="555">
        <v>0</v>
      </c>
      <c r="G322" s="555">
        <v>0</v>
      </c>
      <c r="H322" s="555">
        <v>0</v>
      </c>
      <c r="I322" s="553">
        <v>2.7136400000000001E-2</v>
      </c>
      <c r="J322" s="555">
        <v>0</v>
      </c>
      <c r="K322" s="555">
        <v>0</v>
      </c>
      <c r="L322" s="555">
        <v>0</v>
      </c>
      <c r="M322" s="555">
        <v>2.7136400000000001E-2</v>
      </c>
      <c r="N322" s="553">
        <v>2.7136400000000001E-2</v>
      </c>
      <c r="O322" s="553">
        <v>0</v>
      </c>
      <c r="P322" s="553">
        <v>0</v>
      </c>
      <c r="Q322" s="553">
        <v>0</v>
      </c>
      <c r="R322" s="553">
        <v>2.7136400000000001E-2</v>
      </c>
      <c r="S322" s="553">
        <v>0.3968373</v>
      </c>
      <c r="T322" s="555">
        <v>0</v>
      </c>
      <c r="U322" s="555">
        <v>1.11564E-2</v>
      </c>
      <c r="V322" s="555">
        <v>0.35218746000000001</v>
      </c>
      <c r="W322" s="555">
        <v>3.3493439999999999E-2</v>
      </c>
      <c r="X322" s="92">
        <v>0</v>
      </c>
      <c r="Y322" s="92">
        <v>0</v>
      </c>
      <c r="Z322" s="92">
        <v>0.16</v>
      </c>
      <c r="AA322" s="91"/>
      <c r="AB322" s="92">
        <v>0</v>
      </c>
      <c r="AC322" s="92">
        <v>0</v>
      </c>
      <c r="AD322" s="92">
        <v>0</v>
      </c>
      <c r="AE322" s="92">
        <v>0.16</v>
      </c>
      <c r="AF322" s="92">
        <v>0</v>
      </c>
      <c r="AG322" s="92">
        <v>0</v>
      </c>
      <c r="AH322" s="92">
        <v>0</v>
      </c>
      <c r="AI322" s="92">
        <v>0</v>
      </c>
      <c r="AJ322" s="92">
        <v>0</v>
      </c>
      <c r="AK322" s="92">
        <v>0.3968373</v>
      </c>
      <c r="AL322" s="121"/>
    </row>
    <row r="323" spans="1:38" s="49" customFormat="1" ht="37.5" customHeight="1" outlineLevel="1" x14ac:dyDescent="0.25">
      <c r="A323" s="90" t="s">
        <v>355</v>
      </c>
      <c r="B323" s="48">
        <v>2.2000000000000002</v>
      </c>
      <c r="C323" s="119" t="s">
        <v>756</v>
      </c>
      <c r="D323" s="553">
        <v>0</v>
      </c>
      <c r="E323" s="555">
        <v>0</v>
      </c>
      <c r="F323" s="555">
        <v>0</v>
      </c>
      <c r="G323" s="555">
        <v>0</v>
      </c>
      <c r="H323" s="555">
        <v>0</v>
      </c>
      <c r="I323" s="553">
        <v>0</v>
      </c>
      <c r="J323" s="555">
        <v>0</v>
      </c>
      <c r="K323" s="555">
        <v>0</v>
      </c>
      <c r="L323" s="555">
        <v>0</v>
      </c>
      <c r="M323" s="555">
        <v>0</v>
      </c>
      <c r="N323" s="553">
        <v>0</v>
      </c>
      <c r="O323" s="553">
        <v>0</v>
      </c>
      <c r="P323" s="553">
        <v>0</v>
      </c>
      <c r="Q323" s="553">
        <v>0</v>
      </c>
      <c r="R323" s="553">
        <v>0</v>
      </c>
      <c r="S323" s="553">
        <v>0</v>
      </c>
      <c r="T323" s="555">
        <v>0</v>
      </c>
      <c r="U323" s="555">
        <v>0</v>
      </c>
      <c r="V323" s="555">
        <v>0</v>
      </c>
      <c r="W323" s="555">
        <v>0</v>
      </c>
      <c r="X323" s="92">
        <v>0</v>
      </c>
      <c r="Y323" s="92">
        <v>0</v>
      </c>
      <c r="Z323" s="92">
        <v>0</v>
      </c>
      <c r="AA323" s="91"/>
      <c r="AB323" s="92">
        <v>0</v>
      </c>
      <c r="AC323" s="92">
        <v>0</v>
      </c>
      <c r="AD323" s="92">
        <v>0</v>
      </c>
      <c r="AE323" s="92">
        <v>0</v>
      </c>
      <c r="AF323" s="92">
        <v>0</v>
      </c>
      <c r="AG323" s="92">
        <v>0</v>
      </c>
      <c r="AH323" s="92">
        <v>0</v>
      </c>
      <c r="AI323" s="92">
        <v>0</v>
      </c>
      <c r="AJ323" s="92">
        <v>0</v>
      </c>
      <c r="AK323" s="92">
        <v>0</v>
      </c>
      <c r="AL323" s="121"/>
    </row>
    <row r="324" spans="1:38" s="49" customFormat="1" ht="37.5" customHeight="1" outlineLevel="1" x14ac:dyDescent="0.25">
      <c r="A324" s="90" t="s">
        <v>355</v>
      </c>
      <c r="B324" s="48">
        <v>2.2000000000000002</v>
      </c>
      <c r="C324" s="119" t="s">
        <v>757</v>
      </c>
      <c r="D324" s="553">
        <v>0</v>
      </c>
      <c r="E324" s="555">
        <v>0</v>
      </c>
      <c r="F324" s="555">
        <v>0</v>
      </c>
      <c r="G324" s="555">
        <v>0</v>
      </c>
      <c r="H324" s="555">
        <v>0</v>
      </c>
      <c r="I324" s="553">
        <v>0</v>
      </c>
      <c r="J324" s="555">
        <v>0</v>
      </c>
      <c r="K324" s="555">
        <v>0</v>
      </c>
      <c r="L324" s="555">
        <v>0</v>
      </c>
      <c r="M324" s="555">
        <v>0</v>
      </c>
      <c r="N324" s="553">
        <v>0</v>
      </c>
      <c r="O324" s="553">
        <v>0</v>
      </c>
      <c r="P324" s="553">
        <v>0</v>
      </c>
      <c r="Q324" s="553">
        <v>0</v>
      </c>
      <c r="R324" s="553">
        <v>0</v>
      </c>
      <c r="S324" s="553">
        <v>4.7601709999999998E-2</v>
      </c>
      <c r="T324" s="555">
        <v>4.7601709999999998E-2</v>
      </c>
      <c r="U324" s="555">
        <v>0</v>
      </c>
      <c r="V324" s="555">
        <v>0</v>
      </c>
      <c r="W324" s="555">
        <v>0</v>
      </c>
      <c r="X324" s="92">
        <v>0</v>
      </c>
      <c r="Y324" s="92">
        <v>0</v>
      </c>
      <c r="Z324" s="92">
        <v>0</v>
      </c>
      <c r="AA324" s="91"/>
      <c r="AB324" s="92">
        <v>0</v>
      </c>
      <c r="AC324" s="92">
        <v>0</v>
      </c>
      <c r="AD324" s="92">
        <v>0</v>
      </c>
      <c r="AE324" s="92">
        <v>0</v>
      </c>
      <c r="AF324" s="92">
        <v>0</v>
      </c>
      <c r="AG324" s="92">
        <v>0</v>
      </c>
      <c r="AH324" s="92">
        <v>0</v>
      </c>
      <c r="AI324" s="92">
        <v>0</v>
      </c>
      <c r="AJ324" s="92">
        <v>0</v>
      </c>
      <c r="AK324" s="92">
        <v>0</v>
      </c>
      <c r="AL324" s="121"/>
    </row>
    <row r="325" spans="1:38" s="49" customFormat="1" ht="37.5" customHeight="1" outlineLevel="1" x14ac:dyDescent="0.25">
      <c r="A325" s="90" t="s">
        <v>355</v>
      </c>
      <c r="B325" s="48">
        <v>2.2000000000000002</v>
      </c>
      <c r="C325" s="119" t="s">
        <v>758</v>
      </c>
      <c r="D325" s="553">
        <v>0</v>
      </c>
      <c r="E325" s="555">
        <v>0</v>
      </c>
      <c r="F325" s="555">
        <v>0</v>
      </c>
      <c r="G325" s="555">
        <v>0</v>
      </c>
      <c r="H325" s="555">
        <v>0</v>
      </c>
      <c r="I325" s="553">
        <v>0</v>
      </c>
      <c r="J325" s="555">
        <v>0</v>
      </c>
      <c r="K325" s="555">
        <v>0</v>
      </c>
      <c r="L325" s="555">
        <v>0</v>
      </c>
      <c r="M325" s="555">
        <v>0</v>
      </c>
      <c r="N325" s="553">
        <v>0</v>
      </c>
      <c r="O325" s="553">
        <v>0</v>
      </c>
      <c r="P325" s="553">
        <v>0</v>
      </c>
      <c r="Q325" s="553">
        <v>0</v>
      </c>
      <c r="R325" s="553">
        <v>0</v>
      </c>
      <c r="S325" s="553">
        <v>1.3531099699999998</v>
      </c>
      <c r="T325" s="555">
        <v>6.1618310000000003E-2</v>
      </c>
      <c r="U325" s="555">
        <v>0.91169312999999996</v>
      </c>
      <c r="V325" s="555">
        <v>0.34703575999999997</v>
      </c>
      <c r="W325" s="555">
        <v>3.2762770000000004E-2</v>
      </c>
      <c r="X325" s="92">
        <v>0</v>
      </c>
      <c r="Y325" s="92">
        <v>0</v>
      </c>
      <c r="Z325" s="92">
        <v>0.16</v>
      </c>
      <c r="AA325" s="91"/>
      <c r="AB325" s="92">
        <v>0</v>
      </c>
      <c r="AC325" s="92">
        <v>0</v>
      </c>
      <c r="AD325" s="92">
        <v>0</v>
      </c>
      <c r="AE325" s="92">
        <v>0.16</v>
      </c>
      <c r="AF325" s="92">
        <v>0</v>
      </c>
      <c r="AG325" s="92">
        <v>0</v>
      </c>
      <c r="AH325" s="92">
        <v>0</v>
      </c>
      <c r="AI325" s="92">
        <v>0</v>
      </c>
      <c r="AJ325" s="92">
        <v>0.73599999999999999</v>
      </c>
      <c r="AK325" s="92">
        <v>1.35310997</v>
      </c>
      <c r="AL325" s="121"/>
    </row>
    <row r="326" spans="1:38" s="49" customFormat="1" ht="37.5" customHeight="1" outlineLevel="1" x14ac:dyDescent="0.25">
      <c r="A326" s="90" t="s">
        <v>355</v>
      </c>
      <c r="B326" s="48">
        <v>2.2000000000000002</v>
      </c>
      <c r="C326" s="119" t="s">
        <v>759</v>
      </c>
      <c r="D326" s="553">
        <v>0</v>
      </c>
      <c r="E326" s="555">
        <v>0</v>
      </c>
      <c r="F326" s="555">
        <v>0</v>
      </c>
      <c r="G326" s="555">
        <v>0</v>
      </c>
      <c r="H326" s="555">
        <v>0</v>
      </c>
      <c r="I326" s="553">
        <v>0</v>
      </c>
      <c r="J326" s="555">
        <v>0</v>
      </c>
      <c r="K326" s="555">
        <v>0</v>
      </c>
      <c r="L326" s="555">
        <v>0</v>
      </c>
      <c r="M326" s="555">
        <v>0</v>
      </c>
      <c r="N326" s="553">
        <v>0</v>
      </c>
      <c r="O326" s="553">
        <v>0</v>
      </c>
      <c r="P326" s="553">
        <v>0</v>
      </c>
      <c r="Q326" s="553">
        <v>0</v>
      </c>
      <c r="R326" s="553">
        <v>0</v>
      </c>
      <c r="S326" s="553">
        <v>5.9091650000000003E-2</v>
      </c>
      <c r="T326" s="555">
        <v>5.9091650000000003E-2</v>
      </c>
      <c r="U326" s="555">
        <v>0</v>
      </c>
      <c r="V326" s="555">
        <v>0</v>
      </c>
      <c r="W326" s="555">
        <v>0</v>
      </c>
      <c r="X326" s="92">
        <v>0</v>
      </c>
      <c r="Y326" s="92">
        <v>0</v>
      </c>
      <c r="Z326" s="92">
        <v>0</v>
      </c>
      <c r="AA326" s="91"/>
      <c r="AB326" s="92">
        <v>0</v>
      </c>
      <c r="AC326" s="92">
        <v>0</v>
      </c>
      <c r="AD326" s="92">
        <v>0</v>
      </c>
      <c r="AE326" s="92">
        <v>0</v>
      </c>
      <c r="AF326" s="92">
        <v>0</v>
      </c>
      <c r="AG326" s="92">
        <v>0</v>
      </c>
      <c r="AH326" s="92">
        <v>0</v>
      </c>
      <c r="AI326" s="92">
        <v>0</v>
      </c>
      <c r="AJ326" s="92">
        <v>0</v>
      </c>
      <c r="AK326" s="92">
        <v>0</v>
      </c>
      <c r="AL326" s="121"/>
    </row>
    <row r="327" spans="1:38" s="49" customFormat="1" ht="37.5" customHeight="1" outlineLevel="1" x14ac:dyDescent="0.25">
      <c r="A327" s="90" t="s">
        <v>355</v>
      </c>
      <c r="B327" s="48">
        <v>2.2000000000000002</v>
      </c>
      <c r="C327" s="119" t="s">
        <v>936</v>
      </c>
      <c r="D327" s="553">
        <v>0</v>
      </c>
      <c r="E327" s="555">
        <v>0</v>
      </c>
      <c r="F327" s="555">
        <v>0</v>
      </c>
      <c r="G327" s="555">
        <v>0</v>
      </c>
      <c r="H327" s="555">
        <v>0</v>
      </c>
      <c r="I327" s="553">
        <v>5.4991499999999995E-3</v>
      </c>
      <c r="J327" s="555">
        <v>0</v>
      </c>
      <c r="K327" s="555">
        <v>0</v>
      </c>
      <c r="L327" s="555">
        <v>0</v>
      </c>
      <c r="M327" s="555">
        <v>5.4991499999999995E-3</v>
      </c>
      <c r="N327" s="553">
        <v>5.4991499999999995E-3</v>
      </c>
      <c r="O327" s="553">
        <v>0</v>
      </c>
      <c r="P327" s="553">
        <v>0</v>
      </c>
      <c r="Q327" s="553">
        <v>0</v>
      </c>
      <c r="R327" s="553">
        <v>5.4991499999999995E-3</v>
      </c>
      <c r="S327" s="553">
        <v>0</v>
      </c>
      <c r="T327" s="555">
        <v>0</v>
      </c>
      <c r="U327" s="555">
        <v>0</v>
      </c>
      <c r="V327" s="555">
        <v>0</v>
      </c>
      <c r="W327" s="555">
        <v>0</v>
      </c>
      <c r="X327" s="92">
        <v>0</v>
      </c>
      <c r="Y327" s="92">
        <v>0</v>
      </c>
      <c r="Z327" s="92">
        <v>0</v>
      </c>
      <c r="AA327" s="91"/>
      <c r="AB327" s="92">
        <v>0</v>
      </c>
      <c r="AC327" s="92">
        <v>0</v>
      </c>
      <c r="AD327" s="92">
        <v>0</v>
      </c>
      <c r="AE327" s="92">
        <v>0</v>
      </c>
      <c r="AF327" s="92">
        <v>0</v>
      </c>
      <c r="AG327" s="92">
        <v>0</v>
      </c>
      <c r="AH327" s="92">
        <v>0</v>
      </c>
      <c r="AI327" s="92">
        <v>0</v>
      </c>
      <c r="AJ327" s="92">
        <v>0</v>
      </c>
      <c r="AK327" s="92">
        <v>0</v>
      </c>
      <c r="AL327" s="121"/>
    </row>
    <row r="328" spans="1:38" s="49" customFormat="1" ht="37.5" customHeight="1" outlineLevel="1" x14ac:dyDescent="0.25">
      <c r="A328" s="90" t="s">
        <v>355</v>
      </c>
      <c r="B328" s="48">
        <v>2.2000000000000002</v>
      </c>
      <c r="C328" s="119" t="s">
        <v>828</v>
      </c>
      <c r="D328" s="553">
        <v>0</v>
      </c>
      <c r="E328" s="555">
        <v>0</v>
      </c>
      <c r="F328" s="555">
        <v>0</v>
      </c>
      <c r="G328" s="555">
        <v>0</v>
      </c>
      <c r="H328" s="555">
        <v>0</v>
      </c>
      <c r="I328" s="553">
        <v>0</v>
      </c>
      <c r="J328" s="555">
        <v>0</v>
      </c>
      <c r="K328" s="555">
        <v>0</v>
      </c>
      <c r="L328" s="555">
        <v>0</v>
      </c>
      <c r="M328" s="555">
        <v>0</v>
      </c>
      <c r="N328" s="553">
        <v>0</v>
      </c>
      <c r="O328" s="553">
        <v>0</v>
      </c>
      <c r="P328" s="553">
        <v>0</v>
      </c>
      <c r="Q328" s="553">
        <v>0</v>
      </c>
      <c r="R328" s="553">
        <v>0</v>
      </c>
      <c r="S328" s="553">
        <v>0.59373719000000003</v>
      </c>
      <c r="T328" s="555">
        <v>4.1461919999999999E-2</v>
      </c>
      <c r="U328" s="555">
        <v>0.3598787</v>
      </c>
      <c r="V328" s="555">
        <v>0.17142654999999998</v>
      </c>
      <c r="W328" s="555">
        <v>2.0970020000000002E-2</v>
      </c>
      <c r="X328" s="92">
        <v>0</v>
      </c>
      <c r="Y328" s="92">
        <v>0</v>
      </c>
      <c r="Z328" s="92">
        <v>0.16</v>
      </c>
      <c r="AA328" s="91"/>
      <c r="AB328" s="92">
        <v>0</v>
      </c>
      <c r="AC328" s="92">
        <v>0</v>
      </c>
      <c r="AD328" s="92">
        <v>0</v>
      </c>
      <c r="AE328" s="92">
        <v>0.16</v>
      </c>
      <c r="AF328" s="92">
        <v>0</v>
      </c>
      <c r="AG328" s="92">
        <v>0</v>
      </c>
      <c r="AH328" s="92">
        <v>0</v>
      </c>
      <c r="AI328" s="92">
        <v>0</v>
      </c>
      <c r="AJ328" s="92">
        <v>0.214</v>
      </c>
      <c r="AK328" s="92">
        <v>0</v>
      </c>
      <c r="AL328" s="121"/>
    </row>
    <row r="329" spans="1:38" s="49" customFormat="1" ht="37.5" customHeight="1" outlineLevel="1" x14ac:dyDescent="0.25">
      <c r="A329" s="90" t="s">
        <v>357</v>
      </c>
      <c r="B329" s="48">
        <v>2.2000000000000002</v>
      </c>
      <c r="C329" s="119" t="s">
        <v>859</v>
      </c>
      <c r="D329" s="553">
        <v>0</v>
      </c>
      <c r="E329" s="555">
        <v>0</v>
      </c>
      <c r="F329" s="555">
        <v>0</v>
      </c>
      <c r="G329" s="555">
        <v>0</v>
      </c>
      <c r="H329" s="555">
        <v>0</v>
      </c>
      <c r="I329" s="553">
        <v>13.753999999999989</v>
      </c>
      <c r="J329" s="555">
        <v>4.4999999999999998E-2</v>
      </c>
      <c r="K329" s="555">
        <v>0.67000000000000037</v>
      </c>
      <c r="L329" s="555">
        <v>12.092999999999989</v>
      </c>
      <c r="M329" s="555">
        <v>0.94600000000000006</v>
      </c>
      <c r="N329" s="553">
        <v>13.753999999999989</v>
      </c>
      <c r="O329" s="553">
        <v>4.4999999999999998E-2</v>
      </c>
      <c r="P329" s="553">
        <v>0.67000000000000037</v>
      </c>
      <c r="Q329" s="553">
        <v>12.092999999999989</v>
      </c>
      <c r="R329" s="553">
        <v>0.94600000000000006</v>
      </c>
      <c r="S329" s="553">
        <v>6.0972999999999962</v>
      </c>
      <c r="T329" s="555">
        <v>0.63700000000000001</v>
      </c>
      <c r="U329" s="555">
        <v>1.9898999999999987</v>
      </c>
      <c r="V329" s="555">
        <v>2.473999999999998</v>
      </c>
      <c r="W329" s="555">
        <v>0.99639999999999984</v>
      </c>
      <c r="X329" s="92">
        <v>0</v>
      </c>
      <c r="Y329" s="92">
        <v>0</v>
      </c>
      <c r="Z329" s="92">
        <v>0</v>
      </c>
      <c r="AA329" s="91"/>
      <c r="AB329" s="92">
        <v>0</v>
      </c>
      <c r="AC329" s="92">
        <v>0</v>
      </c>
      <c r="AD329" s="92">
        <v>0</v>
      </c>
      <c r="AE329" s="92">
        <v>0</v>
      </c>
      <c r="AF329" s="92">
        <v>0</v>
      </c>
      <c r="AG329" s="92">
        <v>0</v>
      </c>
      <c r="AH329" s="92">
        <v>0</v>
      </c>
      <c r="AI329" s="92">
        <v>0</v>
      </c>
      <c r="AJ329" s="92">
        <v>0</v>
      </c>
      <c r="AK329" s="92">
        <v>0</v>
      </c>
      <c r="AL329" s="121"/>
    </row>
    <row r="330" spans="1:38" s="49" customFormat="1" ht="37.5" customHeight="1" outlineLevel="1" x14ac:dyDescent="0.25">
      <c r="A330" s="90" t="s">
        <v>357</v>
      </c>
      <c r="B330" s="48">
        <v>2.2000000000000002</v>
      </c>
      <c r="C330" s="119" t="s">
        <v>589</v>
      </c>
      <c r="D330" s="553">
        <v>0</v>
      </c>
      <c r="E330" s="555">
        <v>0</v>
      </c>
      <c r="F330" s="555">
        <v>0</v>
      </c>
      <c r="G330" s="555">
        <v>0</v>
      </c>
      <c r="H330" s="555">
        <v>0</v>
      </c>
      <c r="I330" s="553">
        <v>0</v>
      </c>
      <c r="J330" s="555">
        <v>0</v>
      </c>
      <c r="K330" s="555">
        <v>0</v>
      </c>
      <c r="L330" s="555">
        <v>0</v>
      </c>
      <c r="M330" s="555">
        <v>0</v>
      </c>
      <c r="N330" s="553">
        <v>0</v>
      </c>
      <c r="O330" s="553">
        <v>0</v>
      </c>
      <c r="P330" s="553">
        <v>0</v>
      </c>
      <c r="Q330" s="553">
        <v>0</v>
      </c>
      <c r="R330" s="553">
        <v>0</v>
      </c>
      <c r="S330" s="553">
        <v>0</v>
      </c>
      <c r="T330" s="555">
        <v>0</v>
      </c>
      <c r="U330" s="555">
        <v>0</v>
      </c>
      <c r="V330" s="555">
        <v>0</v>
      </c>
      <c r="W330" s="555">
        <v>0</v>
      </c>
      <c r="X330" s="92">
        <v>0</v>
      </c>
      <c r="Y330" s="92">
        <v>0</v>
      </c>
      <c r="Z330" s="92">
        <v>0</v>
      </c>
      <c r="AA330" s="91"/>
      <c r="AB330" s="92">
        <v>0</v>
      </c>
      <c r="AC330" s="92">
        <v>0</v>
      </c>
      <c r="AD330" s="92">
        <v>0</v>
      </c>
      <c r="AE330" s="92">
        <v>0</v>
      </c>
      <c r="AF330" s="92">
        <v>0</v>
      </c>
      <c r="AG330" s="92">
        <v>0</v>
      </c>
      <c r="AH330" s="92">
        <v>0</v>
      </c>
      <c r="AI330" s="92">
        <v>0</v>
      </c>
      <c r="AJ330" s="92">
        <v>0</v>
      </c>
      <c r="AK330" s="92">
        <v>0</v>
      </c>
      <c r="AL330" s="121"/>
    </row>
    <row r="331" spans="1:38" s="49" customFormat="1" ht="37.5" customHeight="1" outlineLevel="1" x14ac:dyDescent="0.25">
      <c r="A331" s="90" t="s">
        <v>357</v>
      </c>
      <c r="B331" s="48">
        <v>2.2000000000000002</v>
      </c>
      <c r="C331" s="119" t="s">
        <v>825</v>
      </c>
      <c r="D331" s="553">
        <v>0</v>
      </c>
      <c r="E331" s="555">
        <v>0</v>
      </c>
      <c r="F331" s="555">
        <v>0</v>
      </c>
      <c r="G331" s="555">
        <v>0</v>
      </c>
      <c r="H331" s="555">
        <v>0</v>
      </c>
      <c r="I331" s="553">
        <v>1.4999999999999999E-2</v>
      </c>
      <c r="J331" s="555">
        <v>0</v>
      </c>
      <c r="K331" s="555">
        <v>0</v>
      </c>
      <c r="L331" s="555">
        <v>0</v>
      </c>
      <c r="M331" s="555">
        <v>1.4999999999999999E-2</v>
      </c>
      <c r="N331" s="553">
        <v>1.4999999999999999E-2</v>
      </c>
      <c r="O331" s="553">
        <v>0</v>
      </c>
      <c r="P331" s="553">
        <v>0</v>
      </c>
      <c r="Q331" s="553">
        <v>0</v>
      </c>
      <c r="R331" s="553">
        <v>1.4999999999999999E-2</v>
      </c>
      <c r="S331" s="553">
        <v>0.376</v>
      </c>
      <c r="T331" s="555">
        <v>0</v>
      </c>
      <c r="U331" s="555">
        <v>0.36099999999999999</v>
      </c>
      <c r="V331" s="555">
        <v>0</v>
      </c>
      <c r="W331" s="555">
        <v>1.4999999999999999E-2</v>
      </c>
      <c r="X331" s="92">
        <v>0</v>
      </c>
      <c r="Y331" s="92">
        <v>0</v>
      </c>
      <c r="Z331" s="92">
        <v>0</v>
      </c>
      <c r="AA331" s="91"/>
      <c r="AB331" s="92">
        <v>0</v>
      </c>
      <c r="AC331" s="92">
        <v>0</v>
      </c>
      <c r="AD331" s="92">
        <v>0</v>
      </c>
      <c r="AE331" s="92">
        <v>0</v>
      </c>
      <c r="AF331" s="92">
        <v>0</v>
      </c>
      <c r="AG331" s="92">
        <v>0</v>
      </c>
      <c r="AH331" s="92">
        <v>0</v>
      </c>
      <c r="AI331" s="92">
        <v>0</v>
      </c>
      <c r="AJ331" s="92">
        <v>0</v>
      </c>
      <c r="AK331" s="92">
        <v>0</v>
      </c>
      <c r="AL331" s="121"/>
    </row>
    <row r="332" spans="1:38" s="49" customFormat="1" ht="37.5" customHeight="1" outlineLevel="1" x14ac:dyDescent="0.25">
      <c r="A332" s="90" t="s">
        <v>357</v>
      </c>
      <c r="B332" s="48">
        <v>2.2000000000000002</v>
      </c>
      <c r="C332" s="119" t="s">
        <v>826</v>
      </c>
      <c r="D332" s="553">
        <v>0</v>
      </c>
      <c r="E332" s="555">
        <v>0</v>
      </c>
      <c r="F332" s="555">
        <v>0</v>
      </c>
      <c r="G332" s="555">
        <v>0</v>
      </c>
      <c r="H332" s="555">
        <v>0</v>
      </c>
      <c r="I332" s="553">
        <v>2.8000000000000001E-2</v>
      </c>
      <c r="J332" s="555">
        <v>0</v>
      </c>
      <c r="K332" s="555">
        <v>0</v>
      </c>
      <c r="L332" s="555">
        <v>0</v>
      </c>
      <c r="M332" s="555">
        <v>2.8000000000000001E-2</v>
      </c>
      <c r="N332" s="553">
        <v>2.8000000000000001E-2</v>
      </c>
      <c r="O332" s="553">
        <v>0</v>
      </c>
      <c r="P332" s="553">
        <v>0</v>
      </c>
      <c r="Q332" s="553">
        <v>0</v>
      </c>
      <c r="R332" s="553">
        <v>2.8000000000000001E-2</v>
      </c>
      <c r="S332" s="553">
        <v>0.69700000000000006</v>
      </c>
      <c r="T332" s="555">
        <v>0</v>
      </c>
      <c r="U332" s="555">
        <v>0.66900000000000004</v>
      </c>
      <c r="V332" s="555">
        <v>0</v>
      </c>
      <c r="W332" s="555">
        <v>2.8000000000000001E-2</v>
      </c>
      <c r="X332" s="92">
        <v>0</v>
      </c>
      <c r="Y332" s="92">
        <v>0</v>
      </c>
      <c r="Z332" s="92">
        <v>0</v>
      </c>
      <c r="AA332" s="91"/>
      <c r="AB332" s="92">
        <v>0</v>
      </c>
      <c r="AC332" s="92">
        <v>0</v>
      </c>
      <c r="AD332" s="92">
        <v>0</v>
      </c>
      <c r="AE332" s="92">
        <v>0</v>
      </c>
      <c r="AF332" s="92">
        <v>0</v>
      </c>
      <c r="AG332" s="92">
        <v>0</v>
      </c>
      <c r="AH332" s="92">
        <v>0</v>
      </c>
      <c r="AI332" s="92">
        <v>0</v>
      </c>
      <c r="AJ332" s="92">
        <v>0</v>
      </c>
      <c r="AK332" s="92">
        <v>0</v>
      </c>
      <c r="AL332" s="121"/>
    </row>
    <row r="333" spans="1:38" s="49" customFormat="1" ht="37.5" customHeight="1" outlineLevel="1" x14ac:dyDescent="0.25">
      <c r="A333" s="90" t="s">
        <v>357</v>
      </c>
      <c r="B333" s="48">
        <v>2.2000000000000002</v>
      </c>
      <c r="C333" s="119" t="s">
        <v>827</v>
      </c>
      <c r="D333" s="553">
        <v>0</v>
      </c>
      <c r="E333" s="555">
        <v>0</v>
      </c>
      <c r="F333" s="555">
        <v>0</v>
      </c>
      <c r="G333" s="555">
        <v>0</v>
      </c>
      <c r="H333" s="555">
        <v>0</v>
      </c>
      <c r="I333" s="553">
        <v>2.3E-2</v>
      </c>
      <c r="J333" s="555">
        <v>0</v>
      </c>
      <c r="K333" s="555">
        <v>0</v>
      </c>
      <c r="L333" s="555">
        <v>0</v>
      </c>
      <c r="M333" s="555">
        <v>2.3E-2</v>
      </c>
      <c r="N333" s="553">
        <v>2.3E-2</v>
      </c>
      <c r="O333" s="553">
        <v>0</v>
      </c>
      <c r="P333" s="553">
        <v>0</v>
      </c>
      <c r="Q333" s="553">
        <v>0</v>
      </c>
      <c r="R333" s="553">
        <v>2.3E-2</v>
      </c>
      <c r="S333" s="553">
        <v>0.57100000000000006</v>
      </c>
      <c r="T333" s="555">
        <v>0</v>
      </c>
      <c r="U333" s="555">
        <v>0.54800000000000004</v>
      </c>
      <c r="V333" s="555">
        <v>0</v>
      </c>
      <c r="W333" s="555">
        <v>2.3E-2</v>
      </c>
      <c r="X333" s="92">
        <v>0</v>
      </c>
      <c r="Y333" s="92">
        <v>0</v>
      </c>
      <c r="Z333" s="92">
        <v>0</v>
      </c>
      <c r="AA333" s="91"/>
      <c r="AB333" s="92">
        <v>0</v>
      </c>
      <c r="AC333" s="92">
        <v>0</v>
      </c>
      <c r="AD333" s="92">
        <v>0</v>
      </c>
      <c r="AE333" s="92">
        <v>0</v>
      </c>
      <c r="AF333" s="92">
        <v>0</v>
      </c>
      <c r="AG333" s="92">
        <v>0</v>
      </c>
      <c r="AH333" s="92">
        <v>0</v>
      </c>
      <c r="AI333" s="92">
        <v>0</v>
      </c>
      <c r="AJ333" s="92">
        <v>0</v>
      </c>
      <c r="AK333" s="92">
        <v>0</v>
      </c>
      <c r="AL333" s="121"/>
    </row>
    <row r="334" spans="1:38" s="49" customFormat="1" ht="37.5" customHeight="1" outlineLevel="1" x14ac:dyDescent="0.25">
      <c r="A334" s="90" t="s">
        <v>356</v>
      </c>
      <c r="B334" s="48">
        <v>2.2000000000000002</v>
      </c>
      <c r="C334" s="119" t="s">
        <v>937</v>
      </c>
      <c r="D334" s="553">
        <v>10.952267999999959</v>
      </c>
      <c r="E334" s="555">
        <v>1.0950377545332497</v>
      </c>
      <c r="F334" s="555">
        <v>1.4557667916631001</v>
      </c>
      <c r="G334" s="555">
        <v>5.0645009723647698</v>
      </c>
      <c r="H334" s="555">
        <v>3.3369624814388392</v>
      </c>
      <c r="I334" s="553">
        <v>13.931999999999999</v>
      </c>
      <c r="J334" s="555">
        <v>1.7909999999999999</v>
      </c>
      <c r="K334" s="555">
        <v>8.5809999999999995</v>
      </c>
      <c r="L334" s="555">
        <v>1.2250000000000001</v>
      </c>
      <c r="M334" s="555">
        <v>2.335</v>
      </c>
      <c r="N334" s="553">
        <v>2.9797320000000411</v>
      </c>
      <c r="O334" s="553">
        <v>0.69596224546675023</v>
      </c>
      <c r="P334" s="553">
        <v>7.1252332083368994</v>
      </c>
      <c r="Q334" s="553">
        <v>-3.8395009723647697</v>
      </c>
      <c r="R334" s="553">
        <v>-1.0019624814388393</v>
      </c>
      <c r="S334" s="553">
        <v>32.428299999999993</v>
      </c>
      <c r="T334" s="555">
        <v>0.17400000000000002</v>
      </c>
      <c r="U334" s="555">
        <v>19.9407</v>
      </c>
      <c r="V334" s="555">
        <v>6.7449999999999992</v>
      </c>
      <c r="W334" s="555">
        <v>5.5685999999999991</v>
      </c>
      <c r="X334" s="92">
        <v>0</v>
      </c>
      <c r="Y334" s="92">
        <v>0</v>
      </c>
      <c r="Z334" s="92">
        <v>1.5509999999999995</v>
      </c>
      <c r="AA334" s="91"/>
      <c r="AB334" s="92">
        <v>0</v>
      </c>
      <c r="AC334" s="92">
        <v>0</v>
      </c>
      <c r="AD334" s="92">
        <v>0</v>
      </c>
      <c r="AE334" s="92">
        <v>1.5509999999999995</v>
      </c>
      <c r="AF334" s="92">
        <v>0</v>
      </c>
      <c r="AG334" s="92">
        <v>0</v>
      </c>
      <c r="AH334" s="92">
        <v>0</v>
      </c>
      <c r="AI334" s="92">
        <v>0</v>
      </c>
      <c r="AJ334" s="92">
        <v>23.085000000000001</v>
      </c>
      <c r="AK334" s="92">
        <v>0</v>
      </c>
      <c r="AL334" s="121"/>
    </row>
    <row r="335" spans="1:38" s="49" customFormat="1" ht="37.5" customHeight="1" outlineLevel="1" x14ac:dyDescent="0.25">
      <c r="A335" s="90" t="s">
        <v>356</v>
      </c>
      <c r="B335" s="48">
        <v>2.2000000000000002</v>
      </c>
      <c r="C335" s="119" t="s">
        <v>938</v>
      </c>
      <c r="D335" s="553">
        <v>0</v>
      </c>
      <c r="E335" s="555">
        <v>0</v>
      </c>
      <c r="F335" s="555">
        <v>0</v>
      </c>
      <c r="G335" s="555">
        <v>0</v>
      </c>
      <c r="H335" s="555">
        <v>0</v>
      </c>
      <c r="I335" s="553">
        <v>0.14899999999999999</v>
      </c>
      <c r="J335" s="555">
        <v>0.14899999999999999</v>
      </c>
      <c r="K335" s="555">
        <v>0</v>
      </c>
      <c r="L335" s="555">
        <v>0</v>
      </c>
      <c r="M335" s="555">
        <v>0</v>
      </c>
      <c r="N335" s="553">
        <v>0.14899999999999999</v>
      </c>
      <c r="O335" s="553">
        <v>0.14899999999999999</v>
      </c>
      <c r="P335" s="553">
        <v>0</v>
      </c>
      <c r="Q335" s="553">
        <v>0</v>
      </c>
      <c r="R335" s="553">
        <v>0</v>
      </c>
      <c r="S335" s="553">
        <v>2.0640000000000001</v>
      </c>
      <c r="T335" s="555">
        <v>0.127</v>
      </c>
      <c r="U335" s="555">
        <v>1.881</v>
      </c>
      <c r="V335" s="555">
        <v>0</v>
      </c>
      <c r="W335" s="555">
        <v>5.6000000000000001E-2</v>
      </c>
      <c r="X335" s="92">
        <v>2015</v>
      </c>
      <c r="Y335" s="92">
        <v>0</v>
      </c>
      <c r="Z335" s="92">
        <v>0.05</v>
      </c>
      <c r="AA335" s="91"/>
      <c r="AB335" s="92">
        <v>2015</v>
      </c>
      <c r="AC335" s="92">
        <v>0</v>
      </c>
      <c r="AD335" s="92">
        <v>0</v>
      </c>
      <c r="AE335" s="92">
        <v>0.05</v>
      </c>
      <c r="AF335" s="92">
        <v>2015</v>
      </c>
      <c r="AG335" s="92">
        <v>0</v>
      </c>
      <c r="AH335" s="92">
        <v>0</v>
      </c>
      <c r="AI335" s="92">
        <v>0</v>
      </c>
      <c r="AJ335" s="92">
        <v>1.2270000000000001</v>
      </c>
      <c r="AK335" s="92">
        <v>0</v>
      </c>
      <c r="AL335" s="121"/>
    </row>
    <row r="336" spans="1:38" s="49" customFormat="1" ht="37.5" customHeight="1" outlineLevel="1" x14ac:dyDescent="0.25">
      <c r="A336" s="90" t="s">
        <v>353</v>
      </c>
      <c r="B336" s="48">
        <v>2.2000000000000002</v>
      </c>
      <c r="C336" s="119" t="s">
        <v>564</v>
      </c>
      <c r="D336" s="553">
        <v>0</v>
      </c>
      <c r="E336" s="555">
        <v>0</v>
      </c>
      <c r="F336" s="555">
        <v>0</v>
      </c>
      <c r="G336" s="555">
        <v>0</v>
      </c>
      <c r="H336" s="555">
        <v>0</v>
      </c>
      <c r="I336" s="553">
        <v>0</v>
      </c>
      <c r="J336" s="555">
        <v>0</v>
      </c>
      <c r="K336" s="555">
        <v>0</v>
      </c>
      <c r="L336" s="555">
        <v>0</v>
      </c>
      <c r="M336" s="555">
        <v>0</v>
      </c>
      <c r="N336" s="553">
        <v>0</v>
      </c>
      <c r="O336" s="553">
        <v>0</v>
      </c>
      <c r="P336" s="553">
        <v>0</v>
      </c>
      <c r="Q336" s="553">
        <v>0</v>
      </c>
      <c r="R336" s="553">
        <v>0</v>
      </c>
      <c r="S336" s="553">
        <v>0</v>
      </c>
      <c r="T336" s="555">
        <v>0</v>
      </c>
      <c r="U336" s="555">
        <v>0</v>
      </c>
      <c r="V336" s="555">
        <v>0</v>
      </c>
      <c r="W336" s="555">
        <v>0</v>
      </c>
      <c r="X336" s="92">
        <v>0</v>
      </c>
      <c r="Y336" s="92">
        <v>0</v>
      </c>
      <c r="Z336" s="92">
        <v>0</v>
      </c>
      <c r="AA336" s="91"/>
      <c r="AB336" s="92">
        <v>0</v>
      </c>
      <c r="AC336" s="92">
        <v>0</v>
      </c>
      <c r="AD336" s="92">
        <v>0</v>
      </c>
      <c r="AE336" s="92">
        <v>0</v>
      </c>
      <c r="AF336" s="92">
        <v>0</v>
      </c>
      <c r="AG336" s="92">
        <v>0</v>
      </c>
      <c r="AH336" s="92">
        <v>0</v>
      </c>
      <c r="AI336" s="92">
        <v>0</v>
      </c>
      <c r="AJ336" s="92">
        <v>0</v>
      </c>
      <c r="AK336" s="92">
        <v>0</v>
      </c>
      <c r="AL336" s="121"/>
    </row>
    <row r="337" spans="1:38" s="49" customFormat="1" ht="37.5" customHeight="1" outlineLevel="1" x14ac:dyDescent="0.25">
      <c r="A337" s="90" t="s">
        <v>353</v>
      </c>
      <c r="B337" s="48">
        <v>2.2000000000000002</v>
      </c>
      <c r="C337" s="119" t="s">
        <v>600</v>
      </c>
      <c r="D337" s="553">
        <v>0</v>
      </c>
      <c r="E337" s="555">
        <v>0</v>
      </c>
      <c r="F337" s="555">
        <v>0</v>
      </c>
      <c r="G337" s="555">
        <v>0</v>
      </c>
      <c r="H337" s="555">
        <v>0</v>
      </c>
      <c r="I337" s="553">
        <v>0.59219042</v>
      </c>
      <c r="J337" s="555">
        <v>5.041938E-2</v>
      </c>
      <c r="K337" s="555">
        <v>0.52935626000000002</v>
      </c>
      <c r="L337" s="555">
        <v>0</v>
      </c>
      <c r="M337" s="555">
        <v>1.241478E-2</v>
      </c>
      <c r="N337" s="553">
        <v>0.59219042</v>
      </c>
      <c r="O337" s="553">
        <v>5.041938E-2</v>
      </c>
      <c r="P337" s="553">
        <v>0.52935626000000002</v>
      </c>
      <c r="Q337" s="553">
        <v>0</v>
      </c>
      <c r="R337" s="553">
        <v>1.241478E-2</v>
      </c>
      <c r="S337" s="553">
        <v>0.55100000000000005</v>
      </c>
      <c r="T337" s="555">
        <v>4.3200000000000002E-2</v>
      </c>
      <c r="U337" s="555">
        <v>0.22700000000000001</v>
      </c>
      <c r="V337" s="555">
        <v>0.23200000000000001</v>
      </c>
      <c r="W337" s="555">
        <v>4.8800000000000052E-2</v>
      </c>
      <c r="X337" s="92">
        <v>0</v>
      </c>
      <c r="Y337" s="92">
        <v>0</v>
      </c>
      <c r="Z337" s="92">
        <v>0.1</v>
      </c>
      <c r="AA337" s="91"/>
      <c r="AB337" s="92">
        <v>0</v>
      </c>
      <c r="AC337" s="92">
        <v>0</v>
      </c>
      <c r="AD337" s="92" t="s">
        <v>601</v>
      </c>
      <c r="AE337" s="92">
        <v>0.1</v>
      </c>
      <c r="AF337" s="92">
        <v>2015</v>
      </c>
      <c r="AG337" s="92">
        <v>0</v>
      </c>
      <c r="AH337" s="92" t="s">
        <v>529</v>
      </c>
      <c r="AI337" s="92" t="s">
        <v>530</v>
      </c>
      <c r="AJ337" s="92">
        <v>9.8000000000000004E-2</v>
      </c>
      <c r="AK337" s="92">
        <v>0</v>
      </c>
      <c r="AL337" s="121"/>
    </row>
    <row r="338" spans="1:38" s="49" customFormat="1" ht="37.5" customHeight="1" outlineLevel="1" x14ac:dyDescent="0.25">
      <c r="A338" s="90" t="s">
        <v>353</v>
      </c>
      <c r="B338" s="48">
        <v>2.2000000000000002</v>
      </c>
      <c r="C338" s="119" t="s">
        <v>394</v>
      </c>
      <c r="D338" s="553">
        <v>0</v>
      </c>
      <c r="E338" s="555">
        <v>0</v>
      </c>
      <c r="F338" s="555">
        <v>0</v>
      </c>
      <c r="G338" s="555">
        <v>0</v>
      </c>
      <c r="H338" s="555">
        <v>0</v>
      </c>
      <c r="I338" s="553">
        <v>0</v>
      </c>
      <c r="J338" s="555">
        <v>0</v>
      </c>
      <c r="K338" s="555">
        <v>0</v>
      </c>
      <c r="L338" s="555">
        <v>0</v>
      </c>
      <c r="M338" s="555">
        <v>0</v>
      </c>
      <c r="N338" s="553">
        <v>0</v>
      </c>
      <c r="O338" s="553">
        <v>0</v>
      </c>
      <c r="P338" s="553">
        <v>0</v>
      </c>
      <c r="Q338" s="553">
        <v>0</v>
      </c>
      <c r="R338" s="553">
        <v>0</v>
      </c>
      <c r="S338" s="553">
        <v>0.01</v>
      </c>
      <c r="T338" s="555">
        <v>0</v>
      </c>
      <c r="U338" s="555">
        <v>0</v>
      </c>
      <c r="V338" s="555">
        <v>0</v>
      </c>
      <c r="W338" s="555">
        <v>0.01</v>
      </c>
      <c r="X338" s="92">
        <v>0</v>
      </c>
      <c r="Y338" s="92">
        <v>0</v>
      </c>
      <c r="Z338" s="92">
        <v>0</v>
      </c>
      <c r="AA338" s="91"/>
      <c r="AB338" s="92">
        <v>0</v>
      </c>
      <c r="AC338" s="92">
        <v>0</v>
      </c>
      <c r="AD338" s="92">
        <v>0</v>
      </c>
      <c r="AE338" s="92">
        <v>0</v>
      </c>
      <c r="AF338" s="92">
        <v>0</v>
      </c>
      <c r="AG338" s="92">
        <v>0</v>
      </c>
      <c r="AH338" s="92">
        <v>0</v>
      </c>
      <c r="AI338" s="92">
        <v>0</v>
      </c>
      <c r="AJ338" s="92">
        <v>0</v>
      </c>
      <c r="AK338" s="92">
        <v>0</v>
      </c>
      <c r="AL338" s="121"/>
    </row>
    <row r="339" spans="1:38" s="49" customFormat="1" ht="37.5" customHeight="1" outlineLevel="1" x14ac:dyDescent="0.25">
      <c r="A339" s="90" t="s">
        <v>353</v>
      </c>
      <c r="B339" s="48">
        <v>2.2000000000000002</v>
      </c>
      <c r="C339" s="119" t="s">
        <v>761</v>
      </c>
      <c r="D339" s="553">
        <v>0</v>
      </c>
      <c r="E339" s="555">
        <v>0</v>
      </c>
      <c r="F339" s="555">
        <v>0</v>
      </c>
      <c r="G339" s="555">
        <v>0</v>
      </c>
      <c r="H339" s="555">
        <v>0</v>
      </c>
      <c r="I339" s="553">
        <v>2.6625179999999998E-2</v>
      </c>
      <c r="J339" s="555">
        <v>0</v>
      </c>
      <c r="K339" s="555">
        <v>0</v>
      </c>
      <c r="L339" s="555">
        <v>2.6625179999999998E-2</v>
      </c>
      <c r="M339" s="555">
        <v>0</v>
      </c>
      <c r="N339" s="553">
        <v>2.6625179999999998E-2</v>
      </c>
      <c r="O339" s="553">
        <v>0</v>
      </c>
      <c r="P339" s="553">
        <v>0</v>
      </c>
      <c r="Q339" s="553">
        <v>2.6625179999999998E-2</v>
      </c>
      <c r="R339" s="553">
        <v>0</v>
      </c>
      <c r="S339" s="553">
        <v>0.64800000000000013</v>
      </c>
      <c r="T339" s="555">
        <v>0</v>
      </c>
      <c r="U339" s="555">
        <v>7.3999999999999996E-2</v>
      </c>
      <c r="V339" s="555">
        <v>0.26100000000000001</v>
      </c>
      <c r="W339" s="555">
        <v>0.31300000000000006</v>
      </c>
      <c r="X339" s="92">
        <v>0</v>
      </c>
      <c r="Y339" s="92">
        <v>0</v>
      </c>
      <c r="Z339" s="92">
        <v>0</v>
      </c>
      <c r="AA339" s="91"/>
      <c r="AB339" s="92">
        <v>0</v>
      </c>
      <c r="AC339" s="92">
        <v>0</v>
      </c>
      <c r="AD339" s="92" t="s">
        <v>601</v>
      </c>
      <c r="AE339" s="92">
        <v>0</v>
      </c>
      <c r="AF339" s="92">
        <v>2015</v>
      </c>
      <c r="AG339" s="92">
        <v>0</v>
      </c>
      <c r="AH339" s="92" t="s">
        <v>529</v>
      </c>
      <c r="AI339" s="92" t="s">
        <v>530</v>
      </c>
      <c r="AJ339" s="92">
        <v>0.01</v>
      </c>
      <c r="AK339" s="92">
        <v>0</v>
      </c>
      <c r="AL339" s="121"/>
    </row>
    <row r="340" spans="1:38" s="49" customFormat="1" ht="37.5" customHeight="1" outlineLevel="1" x14ac:dyDescent="0.25">
      <c r="A340" s="90" t="s">
        <v>353</v>
      </c>
      <c r="B340" s="48">
        <v>2.2000000000000002</v>
      </c>
      <c r="C340" s="119" t="s">
        <v>762</v>
      </c>
      <c r="D340" s="553">
        <v>0</v>
      </c>
      <c r="E340" s="555">
        <v>0</v>
      </c>
      <c r="F340" s="555">
        <v>0</v>
      </c>
      <c r="G340" s="555">
        <v>0</v>
      </c>
      <c r="H340" s="555">
        <v>0</v>
      </c>
      <c r="I340" s="553">
        <v>0.15975</v>
      </c>
      <c r="J340" s="555">
        <v>0</v>
      </c>
      <c r="K340" s="555">
        <v>0</v>
      </c>
      <c r="L340" s="555">
        <v>0.15975</v>
      </c>
      <c r="M340" s="555">
        <v>0</v>
      </c>
      <c r="N340" s="553">
        <v>0.15975</v>
      </c>
      <c r="O340" s="553">
        <v>0</v>
      </c>
      <c r="P340" s="553">
        <v>0</v>
      </c>
      <c r="Q340" s="553">
        <v>0.15975</v>
      </c>
      <c r="R340" s="553">
        <v>0</v>
      </c>
      <c r="S340" s="553">
        <v>0.35799999999999998</v>
      </c>
      <c r="T340" s="555">
        <v>0</v>
      </c>
      <c r="U340" s="555">
        <v>0.33800000000000002</v>
      </c>
      <c r="V340" s="555">
        <v>0</v>
      </c>
      <c r="W340" s="555">
        <v>1.9999999999999962E-2</v>
      </c>
      <c r="X340" s="92">
        <v>0</v>
      </c>
      <c r="Y340" s="92">
        <v>0</v>
      </c>
      <c r="Z340" s="92">
        <v>0</v>
      </c>
      <c r="AA340" s="91"/>
      <c r="AB340" s="92">
        <v>0</v>
      </c>
      <c r="AC340" s="92">
        <v>0</v>
      </c>
      <c r="AD340" s="92">
        <v>0</v>
      </c>
      <c r="AE340" s="92">
        <v>0</v>
      </c>
      <c r="AF340" s="92">
        <v>0</v>
      </c>
      <c r="AG340" s="92">
        <v>0</v>
      </c>
      <c r="AH340" s="92">
        <v>0</v>
      </c>
      <c r="AI340" s="92">
        <v>0</v>
      </c>
      <c r="AJ340" s="92">
        <v>0</v>
      </c>
      <c r="AK340" s="92">
        <v>0</v>
      </c>
      <c r="AL340" s="121"/>
    </row>
    <row r="341" spans="1:38" s="49" customFormat="1" ht="37.5" customHeight="1" outlineLevel="1" x14ac:dyDescent="0.25">
      <c r="A341" s="90" t="s">
        <v>353</v>
      </c>
      <c r="B341" s="48">
        <v>2.2000000000000002</v>
      </c>
      <c r="C341" s="119" t="s">
        <v>763</v>
      </c>
      <c r="D341" s="553">
        <v>0</v>
      </c>
      <c r="E341" s="555">
        <v>0</v>
      </c>
      <c r="F341" s="555">
        <v>0</v>
      </c>
      <c r="G341" s="555">
        <v>0</v>
      </c>
      <c r="H341" s="555">
        <v>0</v>
      </c>
      <c r="I341" s="553">
        <v>0.69071501000000002</v>
      </c>
      <c r="J341" s="555">
        <v>0</v>
      </c>
      <c r="K341" s="555">
        <v>0.69071501000000002</v>
      </c>
      <c r="L341" s="555">
        <v>0</v>
      </c>
      <c r="M341" s="555">
        <v>0</v>
      </c>
      <c r="N341" s="553">
        <v>0.69071501000000002</v>
      </c>
      <c r="O341" s="553">
        <v>0</v>
      </c>
      <c r="P341" s="553">
        <v>0.69071501000000002</v>
      </c>
      <c r="Q341" s="553">
        <v>0</v>
      </c>
      <c r="R341" s="553">
        <v>0</v>
      </c>
      <c r="S341" s="553">
        <v>0.72599999999999998</v>
      </c>
      <c r="T341" s="555">
        <v>7.2999999999999995E-2</v>
      </c>
      <c r="U341" s="555">
        <v>0.48599999999999999</v>
      </c>
      <c r="V341" s="555">
        <v>0.13</v>
      </c>
      <c r="W341" s="555">
        <v>3.6999999999999991E-2</v>
      </c>
      <c r="X341" s="92">
        <v>0</v>
      </c>
      <c r="Y341" s="92">
        <v>0</v>
      </c>
      <c r="Z341" s="92">
        <v>2.5000000000000001E-2</v>
      </c>
      <c r="AA341" s="91"/>
      <c r="AB341" s="92">
        <v>0</v>
      </c>
      <c r="AC341" s="92">
        <v>0</v>
      </c>
      <c r="AD341" s="92" t="s">
        <v>601</v>
      </c>
      <c r="AE341" s="92">
        <v>2.5000000000000001E-2</v>
      </c>
      <c r="AF341" s="92">
        <v>2015</v>
      </c>
      <c r="AG341" s="92">
        <v>0</v>
      </c>
      <c r="AH341" s="92" t="s">
        <v>529</v>
      </c>
      <c r="AI341" s="92" t="s">
        <v>530</v>
      </c>
      <c r="AJ341" s="92">
        <v>0.442</v>
      </c>
      <c r="AK341" s="92">
        <v>0</v>
      </c>
      <c r="AL341" s="121"/>
    </row>
    <row r="342" spans="1:38" s="49" customFormat="1" ht="37.5" customHeight="1" outlineLevel="1" x14ac:dyDescent="0.25">
      <c r="A342" s="90" t="s">
        <v>353</v>
      </c>
      <c r="B342" s="48">
        <v>2.2000000000000002</v>
      </c>
      <c r="C342" s="119" t="s">
        <v>764</v>
      </c>
      <c r="D342" s="553">
        <v>0</v>
      </c>
      <c r="E342" s="555">
        <v>0</v>
      </c>
      <c r="F342" s="555">
        <v>0</v>
      </c>
      <c r="G342" s="555">
        <v>0</v>
      </c>
      <c r="H342" s="555">
        <v>0</v>
      </c>
      <c r="I342" s="553">
        <v>1.22678954</v>
      </c>
      <c r="J342" s="555">
        <v>0</v>
      </c>
      <c r="K342" s="555">
        <v>1.22678954</v>
      </c>
      <c r="L342" s="555">
        <v>0</v>
      </c>
      <c r="M342" s="555">
        <v>0</v>
      </c>
      <c r="N342" s="553">
        <v>1.22678954</v>
      </c>
      <c r="O342" s="553">
        <v>0</v>
      </c>
      <c r="P342" s="553">
        <v>1.22678954</v>
      </c>
      <c r="Q342" s="553">
        <v>0</v>
      </c>
      <c r="R342" s="553">
        <v>0</v>
      </c>
      <c r="S342" s="553">
        <v>1.0680000000000001</v>
      </c>
      <c r="T342" s="555">
        <v>7.5999999999999998E-2</v>
      </c>
      <c r="U342" s="555">
        <v>0.747</v>
      </c>
      <c r="V342" s="555">
        <v>0.19500000000000001</v>
      </c>
      <c r="W342" s="555">
        <v>5.0000000000000058E-2</v>
      </c>
      <c r="X342" s="92">
        <v>0</v>
      </c>
      <c r="Y342" s="92">
        <v>0</v>
      </c>
      <c r="Z342" s="92">
        <v>2.5000000000000001E-2</v>
      </c>
      <c r="AA342" s="91"/>
      <c r="AB342" s="92">
        <v>0</v>
      </c>
      <c r="AC342" s="92">
        <v>0</v>
      </c>
      <c r="AD342" s="92" t="s">
        <v>601</v>
      </c>
      <c r="AE342" s="92">
        <v>2.5000000000000001E-2</v>
      </c>
      <c r="AF342" s="92">
        <v>2015</v>
      </c>
      <c r="AG342" s="92">
        <v>0</v>
      </c>
      <c r="AH342" s="92" t="s">
        <v>529</v>
      </c>
      <c r="AI342" s="92" t="s">
        <v>530</v>
      </c>
      <c r="AJ342" s="92">
        <v>0.82699999999999996</v>
      </c>
      <c r="AK342" s="92">
        <v>0</v>
      </c>
      <c r="AL342" s="121"/>
    </row>
    <row r="343" spans="1:38" s="49" customFormat="1" ht="37.5" customHeight="1" outlineLevel="1" x14ac:dyDescent="0.25">
      <c r="A343" s="90" t="s">
        <v>353</v>
      </c>
      <c r="B343" s="48">
        <v>2.2000000000000002</v>
      </c>
      <c r="C343" s="119" t="s">
        <v>765</v>
      </c>
      <c r="D343" s="553">
        <v>0</v>
      </c>
      <c r="E343" s="555">
        <v>0</v>
      </c>
      <c r="F343" s="555">
        <v>0</v>
      </c>
      <c r="G343" s="555">
        <v>0</v>
      </c>
      <c r="H343" s="555">
        <v>0</v>
      </c>
      <c r="I343" s="553">
        <v>0.90385069000000007</v>
      </c>
      <c r="J343" s="555">
        <v>4.5211889999999998E-2</v>
      </c>
      <c r="K343" s="555">
        <v>0.85863880000000004</v>
      </c>
      <c r="L343" s="555">
        <v>0</v>
      </c>
      <c r="M343" s="555">
        <v>0</v>
      </c>
      <c r="N343" s="553">
        <v>0.90385069000000007</v>
      </c>
      <c r="O343" s="553">
        <v>4.5211889999999998E-2</v>
      </c>
      <c r="P343" s="553">
        <v>0.85863880000000004</v>
      </c>
      <c r="Q343" s="553">
        <v>0</v>
      </c>
      <c r="R343" s="553">
        <v>0</v>
      </c>
      <c r="S343" s="553">
        <v>0.96199999999999997</v>
      </c>
      <c r="T343" s="555">
        <v>3.7999999999999999E-2</v>
      </c>
      <c r="U343" s="555">
        <v>0.72799999999999998</v>
      </c>
      <c r="V343" s="555">
        <v>0</v>
      </c>
      <c r="W343" s="555">
        <v>0.19599999999999998</v>
      </c>
      <c r="X343" s="92">
        <v>0</v>
      </c>
      <c r="Y343" s="92">
        <v>0</v>
      </c>
      <c r="Z343" s="92">
        <v>0</v>
      </c>
      <c r="AA343" s="91"/>
      <c r="AB343" s="92">
        <v>0</v>
      </c>
      <c r="AC343" s="92">
        <v>0</v>
      </c>
      <c r="AD343" s="92">
        <v>0</v>
      </c>
      <c r="AE343" s="92">
        <v>0</v>
      </c>
      <c r="AF343" s="92">
        <v>2015</v>
      </c>
      <c r="AG343" s="92">
        <v>0</v>
      </c>
      <c r="AH343" s="92" t="s">
        <v>529</v>
      </c>
      <c r="AI343" s="92" t="s">
        <v>530</v>
      </c>
      <c r="AJ343" s="92">
        <v>0.61599999999999999</v>
      </c>
      <c r="AK343" s="92">
        <v>0</v>
      </c>
      <c r="AL343" s="121"/>
    </row>
    <row r="344" spans="1:38" s="49" customFormat="1" ht="37.5" customHeight="1" outlineLevel="1" x14ac:dyDescent="0.25">
      <c r="A344" s="90" t="s">
        <v>353</v>
      </c>
      <c r="B344" s="48">
        <v>2.2000000000000002</v>
      </c>
      <c r="C344" s="119" t="s">
        <v>766</v>
      </c>
      <c r="D344" s="553">
        <v>0</v>
      </c>
      <c r="E344" s="555">
        <v>0</v>
      </c>
      <c r="F344" s="555">
        <v>0</v>
      </c>
      <c r="G344" s="555">
        <v>0</v>
      </c>
      <c r="H344" s="555">
        <v>0</v>
      </c>
      <c r="I344" s="553">
        <v>1.13799333</v>
      </c>
      <c r="J344" s="555">
        <v>0.26910000000000001</v>
      </c>
      <c r="K344" s="555">
        <v>0.85204089000000005</v>
      </c>
      <c r="L344" s="555">
        <v>0</v>
      </c>
      <c r="M344" s="555">
        <v>1.685244E-2</v>
      </c>
      <c r="N344" s="553">
        <v>1.13799333</v>
      </c>
      <c r="O344" s="553">
        <v>0.26910000000000001</v>
      </c>
      <c r="P344" s="553">
        <v>0.85204089000000005</v>
      </c>
      <c r="Q344" s="553">
        <v>0</v>
      </c>
      <c r="R344" s="553">
        <v>1.685244E-2</v>
      </c>
      <c r="S344" s="553">
        <v>0.75</v>
      </c>
      <c r="T344" s="555">
        <v>0</v>
      </c>
      <c r="U344" s="555">
        <v>0.72199999999999998</v>
      </c>
      <c r="V344" s="555">
        <v>0</v>
      </c>
      <c r="W344" s="555">
        <v>2.8000000000000025E-2</v>
      </c>
      <c r="X344" s="92">
        <v>0</v>
      </c>
      <c r="Y344" s="92">
        <v>0</v>
      </c>
      <c r="Z344" s="92">
        <v>6.3E-2</v>
      </c>
      <c r="AA344" s="91"/>
      <c r="AB344" s="92">
        <v>0</v>
      </c>
      <c r="AC344" s="92">
        <v>0</v>
      </c>
      <c r="AD344" s="92" t="s">
        <v>601</v>
      </c>
      <c r="AE344" s="92">
        <v>6.3E-2</v>
      </c>
      <c r="AF344" s="92">
        <v>2015</v>
      </c>
      <c r="AG344" s="92">
        <v>0</v>
      </c>
      <c r="AH344" s="92" t="s">
        <v>529</v>
      </c>
      <c r="AI344" s="92" t="s">
        <v>530</v>
      </c>
      <c r="AJ344" s="92">
        <v>0.48600000000000004</v>
      </c>
      <c r="AK344" s="92">
        <v>0</v>
      </c>
      <c r="AL344" s="121"/>
    </row>
    <row r="345" spans="1:38" s="49" customFormat="1" ht="37.5" customHeight="1" outlineLevel="1" x14ac:dyDescent="0.25">
      <c r="A345" s="90" t="s">
        <v>353</v>
      </c>
      <c r="B345" s="48">
        <v>2.2000000000000002</v>
      </c>
      <c r="C345" s="119" t="s">
        <v>767</v>
      </c>
      <c r="D345" s="553">
        <v>0</v>
      </c>
      <c r="E345" s="555">
        <v>0</v>
      </c>
      <c r="F345" s="555">
        <v>0</v>
      </c>
      <c r="G345" s="555">
        <v>0</v>
      </c>
      <c r="H345" s="555">
        <v>0</v>
      </c>
      <c r="I345" s="553">
        <v>0</v>
      </c>
      <c r="J345" s="555">
        <v>0</v>
      </c>
      <c r="K345" s="555">
        <v>0</v>
      </c>
      <c r="L345" s="555">
        <v>0</v>
      </c>
      <c r="M345" s="555">
        <v>0</v>
      </c>
      <c r="N345" s="553">
        <v>0</v>
      </c>
      <c r="O345" s="553">
        <v>0</v>
      </c>
      <c r="P345" s="553">
        <v>0</v>
      </c>
      <c r="Q345" s="553">
        <v>0</v>
      </c>
      <c r="R345" s="553">
        <v>0</v>
      </c>
      <c r="S345" s="553">
        <v>5.0000000000000001E-3</v>
      </c>
      <c r="T345" s="555">
        <v>5.0000000000000001E-3</v>
      </c>
      <c r="U345" s="555">
        <v>0</v>
      </c>
      <c r="V345" s="555">
        <v>0</v>
      </c>
      <c r="W345" s="555">
        <v>0</v>
      </c>
      <c r="X345" s="92">
        <v>0</v>
      </c>
      <c r="Y345" s="92">
        <v>0</v>
      </c>
      <c r="Z345" s="92">
        <v>0</v>
      </c>
      <c r="AA345" s="91"/>
      <c r="AB345" s="92">
        <v>0</v>
      </c>
      <c r="AC345" s="92">
        <v>0</v>
      </c>
      <c r="AD345" s="92">
        <v>0</v>
      </c>
      <c r="AE345" s="92">
        <v>0</v>
      </c>
      <c r="AF345" s="92">
        <v>0</v>
      </c>
      <c r="AG345" s="92">
        <v>0</v>
      </c>
      <c r="AH345" s="92">
        <v>0</v>
      </c>
      <c r="AI345" s="92">
        <v>0</v>
      </c>
      <c r="AJ345" s="92">
        <v>0</v>
      </c>
      <c r="AK345" s="92">
        <v>0</v>
      </c>
      <c r="AL345" s="121"/>
    </row>
    <row r="346" spans="1:38" s="49" customFormat="1" ht="37.5" customHeight="1" outlineLevel="1" x14ac:dyDescent="0.25">
      <c r="A346" s="90" t="s">
        <v>353</v>
      </c>
      <c r="B346" s="48">
        <v>2.2000000000000002</v>
      </c>
      <c r="C346" s="119" t="s">
        <v>768</v>
      </c>
      <c r="D346" s="553">
        <v>0</v>
      </c>
      <c r="E346" s="555">
        <v>0</v>
      </c>
      <c r="F346" s="555">
        <v>0</v>
      </c>
      <c r="G346" s="555">
        <v>0</v>
      </c>
      <c r="H346" s="555">
        <v>0</v>
      </c>
      <c r="I346" s="553">
        <v>0.69699913999999996</v>
      </c>
      <c r="J346" s="555">
        <v>0.20502999999999999</v>
      </c>
      <c r="K346" s="555">
        <v>0.48273445999999998</v>
      </c>
      <c r="L346" s="555">
        <v>0</v>
      </c>
      <c r="M346" s="555">
        <v>9.2346800000000003E-3</v>
      </c>
      <c r="N346" s="553">
        <v>0.69699913999999996</v>
      </c>
      <c r="O346" s="553">
        <v>0.20502999999999999</v>
      </c>
      <c r="P346" s="553">
        <v>0.48273445999999998</v>
      </c>
      <c r="Q346" s="553">
        <v>0</v>
      </c>
      <c r="R346" s="553">
        <v>9.2346800000000003E-3</v>
      </c>
      <c r="S346" s="553">
        <v>0.41699999999999998</v>
      </c>
      <c r="T346" s="555">
        <v>0</v>
      </c>
      <c r="U346" s="555">
        <v>0.40899999999999997</v>
      </c>
      <c r="V346" s="555">
        <v>0</v>
      </c>
      <c r="W346" s="555">
        <v>8.0000000000000071E-3</v>
      </c>
      <c r="X346" s="92">
        <v>0</v>
      </c>
      <c r="Y346" s="92">
        <v>0</v>
      </c>
      <c r="Z346" s="92">
        <v>0</v>
      </c>
      <c r="AA346" s="91"/>
      <c r="AB346" s="92">
        <v>0</v>
      </c>
      <c r="AC346" s="92">
        <v>0</v>
      </c>
      <c r="AD346" s="92">
        <v>0</v>
      </c>
      <c r="AE346" s="92">
        <v>0</v>
      </c>
      <c r="AF346" s="92">
        <v>2015</v>
      </c>
      <c r="AG346" s="92">
        <v>0</v>
      </c>
      <c r="AH346" s="92" t="s">
        <v>529</v>
      </c>
      <c r="AI346" s="92" t="s">
        <v>530</v>
      </c>
      <c r="AJ346" s="92">
        <v>0.378</v>
      </c>
      <c r="AK346" s="92">
        <v>0</v>
      </c>
      <c r="AL346" s="121"/>
    </row>
    <row r="347" spans="1:38" s="49" customFormat="1" ht="37.5" customHeight="1" outlineLevel="1" x14ac:dyDescent="0.25">
      <c r="A347" s="90" t="s">
        <v>353</v>
      </c>
      <c r="B347" s="48">
        <v>2.2000000000000002</v>
      </c>
      <c r="C347" s="119" t="s">
        <v>769</v>
      </c>
      <c r="D347" s="553">
        <v>0</v>
      </c>
      <c r="E347" s="555">
        <v>0</v>
      </c>
      <c r="F347" s="555">
        <v>0</v>
      </c>
      <c r="G347" s="555">
        <v>0</v>
      </c>
      <c r="H347" s="555">
        <v>0</v>
      </c>
      <c r="I347" s="553">
        <v>0</v>
      </c>
      <c r="J347" s="555">
        <v>0</v>
      </c>
      <c r="K347" s="555">
        <v>0</v>
      </c>
      <c r="L347" s="555">
        <v>0</v>
      </c>
      <c r="M347" s="555">
        <v>0</v>
      </c>
      <c r="N347" s="553">
        <v>0</v>
      </c>
      <c r="O347" s="553">
        <v>0</v>
      </c>
      <c r="P347" s="553">
        <v>0</v>
      </c>
      <c r="Q347" s="553">
        <v>0</v>
      </c>
      <c r="R347" s="553">
        <v>0</v>
      </c>
      <c r="S347" s="553">
        <v>0.39700000000000002</v>
      </c>
      <c r="T347" s="555">
        <v>0</v>
      </c>
      <c r="U347" s="555">
        <v>6.0999999999999999E-2</v>
      </c>
      <c r="V347" s="555">
        <v>0.308</v>
      </c>
      <c r="W347" s="555">
        <v>2.8000000000000025E-2</v>
      </c>
      <c r="X347" s="92">
        <v>0</v>
      </c>
      <c r="Y347" s="92">
        <v>0</v>
      </c>
      <c r="Z347" s="92">
        <v>0</v>
      </c>
      <c r="AA347" s="91"/>
      <c r="AB347" s="92">
        <v>0</v>
      </c>
      <c r="AC347" s="92">
        <v>0</v>
      </c>
      <c r="AD347" s="92">
        <v>0</v>
      </c>
      <c r="AE347" s="92">
        <v>0</v>
      </c>
      <c r="AF347" s="92">
        <v>0</v>
      </c>
      <c r="AG347" s="92">
        <v>0</v>
      </c>
      <c r="AH347" s="92">
        <v>0</v>
      </c>
      <c r="AI347" s="92">
        <v>0</v>
      </c>
      <c r="AJ347" s="92">
        <v>0</v>
      </c>
      <c r="AK347" s="92">
        <v>0</v>
      </c>
      <c r="AL347" s="121"/>
    </row>
    <row r="348" spans="1:38" s="49" customFormat="1" ht="37.5" customHeight="1" outlineLevel="1" x14ac:dyDescent="0.25">
      <c r="A348" s="90" t="s">
        <v>353</v>
      </c>
      <c r="B348" s="48">
        <v>2.2000000000000002</v>
      </c>
      <c r="C348" s="119" t="s">
        <v>770</v>
      </c>
      <c r="D348" s="553">
        <v>0</v>
      </c>
      <c r="E348" s="555">
        <v>0</v>
      </c>
      <c r="F348" s="555">
        <v>0</v>
      </c>
      <c r="G348" s="555">
        <v>0</v>
      </c>
      <c r="H348" s="555">
        <v>0</v>
      </c>
      <c r="I348" s="553">
        <v>0</v>
      </c>
      <c r="J348" s="555">
        <v>0</v>
      </c>
      <c r="K348" s="555">
        <v>0</v>
      </c>
      <c r="L348" s="555">
        <v>0</v>
      </c>
      <c r="M348" s="555">
        <v>0</v>
      </c>
      <c r="N348" s="553">
        <v>0</v>
      </c>
      <c r="O348" s="553">
        <v>0</v>
      </c>
      <c r="P348" s="553">
        <v>0</v>
      </c>
      <c r="Q348" s="553">
        <v>0</v>
      </c>
      <c r="R348" s="553">
        <v>0</v>
      </c>
      <c r="S348" s="553">
        <v>0</v>
      </c>
      <c r="T348" s="555">
        <v>0</v>
      </c>
      <c r="U348" s="555">
        <v>0</v>
      </c>
      <c r="V348" s="555">
        <v>0</v>
      </c>
      <c r="W348" s="555">
        <v>0</v>
      </c>
      <c r="X348" s="92">
        <v>0</v>
      </c>
      <c r="Y348" s="92">
        <v>0</v>
      </c>
      <c r="Z348" s="92">
        <v>0</v>
      </c>
      <c r="AA348" s="91"/>
      <c r="AB348" s="92">
        <v>0</v>
      </c>
      <c r="AC348" s="92">
        <v>0</v>
      </c>
      <c r="AD348" s="92">
        <v>0</v>
      </c>
      <c r="AE348" s="92">
        <v>0</v>
      </c>
      <c r="AF348" s="92">
        <v>2015</v>
      </c>
      <c r="AG348" s="92">
        <v>0</v>
      </c>
      <c r="AH348" s="92" t="s">
        <v>529</v>
      </c>
      <c r="AI348" s="92" t="s">
        <v>530</v>
      </c>
      <c r="AJ348" s="92">
        <v>0.12</v>
      </c>
      <c r="AK348" s="92">
        <v>0</v>
      </c>
      <c r="AL348" s="121"/>
    </row>
    <row r="349" spans="1:38" s="49" customFormat="1" ht="37.5" customHeight="1" outlineLevel="1" x14ac:dyDescent="0.25">
      <c r="A349" s="90" t="s">
        <v>353</v>
      </c>
      <c r="B349" s="48">
        <v>2.2000000000000002</v>
      </c>
      <c r="C349" s="119" t="s">
        <v>771</v>
      </c>
      <c r="D349" s="553">
        <v>0</v>
      </c>
      <c r="E349" s="555">
        <v>0</v>
      </c>
      <c r="F349" s="555">
        <v>0</v>
      </c>
      <c r="G349" s="555">
        <v>0</v>
      </c>
      <c r="H349" s="555">
        <v>0</v>
      </c>
      <c r="I349" s="553">
        <v>1.6631572399999999</v>
      </c>
      <c r="J349" s="555">
        <v>0.16829784</v>
      </c>
      <c r="K349" s="555">
        <v>1.4948593999999999</v>
      </c>
      <c r="L349" s="555">
        <v>0</v>
      </c>
      <c r="M349" s="555">
        <v>0</v>
      </c>
      <c r="N349" s="553">
        <v>1.6631572399999999</v>
      </c>
      <c r="O349" s="553">
        <v>0.16829784</v>
      </c>
      <c r="P349" s="553">
        <v>1.4948593999999999</v>
      </c>
      <c r="Q349" s="553">
        <v>0</v>
      </c>
      <c r="R349" s="553">
        <v>0</v>
      </c>
      <c r="S349" s="553">
        <v>0</v>
      </c>
      <c r="T349" s="555">
        <v>0</v>
      </c>
      <c r="U349" s="555">
        <v>0</v>
      </c>
      <c r="V349" s="555">
        <v>0</v>
      </c>
      <c r="W349" s="555">
        <v>0</v>
      </c>
      <c r="X349" s="92">
        <v>0</v>
      </c>
      <c r="Y349" s="92">
        <v>0</v>
      </c>
      <c r="Z349" s="92">
        <v>0</v>
      </c>
      <c r="AA349" s="91"/>
      <c r="AB349" s="92">
        <v>0</v>
      </c>
      <c r="AC349" s="92">
        <v>0</v>
      </c>
      <c r="AD349" s="92">
        <v>0</v>
      </c>
      <c r="AE349" s="92">
        <v>0</v>
      </c>
      <c r="AF349" s="92">
        <v>2015</v>
      </c>
      <c r="AG349" s="92">
        <v>0</v>
      </c>
      <c r="AH349" s="92" t="s">
        <v>529</v>
      </c>
      <c r="AI349" s="92" t="s">
        <v>530</v>
      </c>
      <c r="AJ349" s="92">
        <v>1.1599999999999999</v>
      </c>
      <c r="AK349" s="92">
        <v>0</v>
      </c>
      <c r="AL349" s="121"/>
    </row>
    <row r="350" spans="1:38" s="49" customFormat="1" ht="37.5" customHeight="1" outlineLevel="1" x14ac:dyDescent="0.25">
      <c r="A350" s="90" t="s">
        <v>353</v>
      </c>
      <c r="B350" s="48">
        <v>2.2000000000000002</v>
      </c>
      <c r="C350" s="119" t="s">
        <v>829</v>
      </c>
      <c r="D350" s="553">
        <v>0</v>
      </c>
      <c r="E350" s="555">
        <v>0</v>
      </c>
      <c r="F350" s="555">
        <v>0</v>
      </c>
      <c r="G350" s="555">
        <v>0</v>
      </c>
      <c r="H350" s="555">
        <v>0</v>
      </c>
      <c r="I350" s="553">
        <v>0.17517820000000001</v>
      </c>
      <c r="J350" s="555">
        <v>0</v>
      </c>
      <c r="K350" s="555">
        <v>0.12126624</v>
      </c>
      <c r="L350" s="555">
        <v>0</v>
      </c>
      <c r="M350" s="555">
        <v>5.3911960000000002E-2</v>
      </c>
      <c r="N350" s="553">
        <v>0.17517820000000001</v>
      </c>
      <c r="O350" s="553">
        <v>0</v>
      </c>
      <c r="P350" s="553">
        <v>0.12126624</v>
      </c>
      <c r="Q350" s="553">
        <v>0</v>
      </c>
      <c r="R350" s="553">
        <v>5.3911960000000002E-2</v>
      </c>
      <c r="S350" s="553">
        <v>0.154</v>
      </c>
      <c r="T350" s="555">
        <v>4.4999999999999998E-2</v>
      </c>
      <c r="U350" s="555">
        <v>0.10299999999999999</v>
      </c>
      <c r="V350" s="555">
        <v>0</v>
      </c>
      <c r="W350" s="555">
        <v>6.0000000000000053E-3</v>
      </c>
      <c r="X350" s="92">
        <v>0</v>
      </c>
      <c r="Y350" s="92">
        <v>0</v>
      </c>
      <c r="Z350" s="92">
        <v>0</v>
      </c>
      <c r="AA350" s="91"/>
      <c r="AB350" s="92">
        <v>0</v>
      </c>
      <c r="AC350" s="92">
        <v>0</v>
      </c>
      <c r="AD350" s="92">
        <v>0</v>
      </c>
      <c r="AE350" s="92">
        <v>0</v>
      </c>
      <c r="AF350" s="92">
        <v>2015</v>
      </c>
      <c r="AG350" s="92">
        <v>0</v>
      </c>
      <c r="AH350" s="92" t="s">
        <v>529</v>
      </c>
      <c r="AI350" s="92" t="s">
        <v>530</v>
      </c>
      <c r="AJ350" s="92">
        <v>2.7E-2</v>
      </c>
      <c r="AK350" s="92">
        <v>0</v>
      </c>
      <c r="AL350" s="121"/>
    </row>
    <row r="351" spans="1:38" s="49" customFormat="1" ht="37.5" customHeight="1" outlineLevel="1" x14ac:dyDescent="0.25">
      <c r="A351" s="90" t="s">
        <v>353</v>
      </c>
      <c r="B351" s="48">
        <v>2.2000000000000002</v>
      </c>
      <c r="C351" s="119" t="s">
        <v>830</v>
      </c>
      <c r="D351" s="553">
        <v>0</v>
      </c>
      <c r="E351" s="555">
        <v>0</v>
      </c>
      <c r="F351" s="555">
        <v>0</v>
      </c>
      <c r="G351" s="555">
        <v>0</v>
      </c>
      <c r="H351" s="555">
        <v>0</v>
      </c>
      <c r="I351" s="553">
        <v>0.22643053000000002</v>
      </c>
      <c r="J351" s="555">
        <v>9.6326699999999994E-3</v>
      </c>
      <c r="K351" s="555">
        <v>0.21679786000000001</v>
      </c>
      <c r="L351" s="555">
        <v>0</v>
      </c>
      <c r="M351" s="555">
        <v>0</v>
      </c>
      <c r="N351" s="553">
        <v>0.22643053000000002</v>
      </c>
      <c r="O351" s="553">
        <v>9.6326699999999994E-3</v>
      </c>
      <c r="P351" s="553">
        <v>0.21679786000000001</v>
      </c>
      <c r="Q351" s="553">
        <v>0</v>
      </c>
      <c r="R351" s="553">
        <v>0</v>
      </c>
      <c r="S351" s="553">
        <v>0.23</v>
      </c>
      <c r="T351" s="555">
        <v>8.0000000000000002E-3</v>
      </c>
      <c r="U351" s="555">
        <v>0.21199999999999999</v>
      </c>
      <c r="V351" s="555">
        <v>0</v>
      </c>
      <c r="W351" s="555">
        <v>1.0000000000000016E-2</v>
      </c>
      <c r="X351" s="92">
        <v>0</v>
      </c>
      <c r="Y351" s="92">
        <v>0</v>
      </c>
      <c r="Z351" s="92">
        <v>0</v>
      </c>
      <c r="AA351" s="91"/>
      <c r="AB351" s="92">
        <v>0</v>
      </c>
      <c r="AC351" s="92">
        <v>0</v>
      </c>
      <c r="AD351" s="92">
        <v>0</v>
      </c>
      <c r="AE351" s="92">
        <v>0</v>
      </c>
      <c r="AF351" s="92">
        <v>2015</v>
      </c>
      <c r="AG351" s="92">
        <v>0</v>
      </c>
      <c r="AH351" s="92" t="s">
        <v>529</v>
      </c>
      <c r="AI351" s="92" t="s">
        <v>530</v>
      </c>
      <c r="AJ351" s="92">
        <v>0.156</v>
      </c>
      <c r="AK351" s="92">
        <v>0</v>
      </c>
      <c r="AL351" s="121"/>
    </row>
    <row r="352" spans="1:38" s="49" customFormat="1" ht="37.5" customHeight="1" outlineLevel="1" x14ac:dyDescent="0.25">
      <c r="A352" s="90" t="s">
        <v>353</v>
      </c>
      <c r="B352" s="48">
        <v>2.2000000000000002</v>
      </c>
      <c r="C352" s="119" t="s">
        <v>831</v>
      </c>
      <c r="D352" s="553">
        <v>0</v>
      </c>
      <c r="E352" s="555">
        <v>0</v>
      </c>
      <c r="F352" s="555">
        <v>0</v>
      </c>
      <c r="G352" s="555">
        <v>0</v>
      </c>
      <c r="H352" s="555">
        <v>0</v>
      </c>
      <c r="I352" s="553">
        <v>0.68520625000000002</v>
      </c>
      <c r="J352" s="555">
        <v>6.4722130000000003E-2</v>
      </c>
      <c r="K352" s="555">
        <v>0.62048411999999997</v>
      </c>
      <c r="L352" s="555">
        <v>0</v>
      </c>
      <c r="M352" s="555">
        <v>0</v>
      </c>
      <c r="N352" s="553">
        <v>0.68520625000000002</v>
      </c>
      <c r="O352" s="553">
        <v>6.4722130000000003E-2</v>
      </c>
      <c r="P352" s="553">
        <v>0.62048411999999997</v>
      </c>
      <c r="Q352" s="553">
        <v>0</v>
      </c>
      <c r="R352" s="553">
        <v>0</v>
      </c>
      <c r="S352" s="553">
        <v>0.61199999999999999</v>
      </c>
      <c r="T352" s="555">
        <v>5.5E-2</v>
      </c>
      <c r="U352" s="555">
        <v>0.51500000000000001</v>
      </c>
      <c r="V352" s="555">
        <v>0</v>
      </c>
      <c r="W352" s="555">
        <v>4.1999999999999975E-2</v>
      </c>
      <c r="X352" s="92">
        <v>0</v>
      </c>
      <c r="Y352" s="92">
        <v>0</v>
      </c>
      <c r="Z352" s="92">
        <v>0.16</v>
      </c>
      <c r="AA352" s="91"/>
      <c r="AB352" s="92">
        <v>0</v>
      </c>
      <c r="AC352" s="92">
        <v>0</v>
      </c>
      <c r="AD352" s="92" t="s">
        <v>601</v>
      </c>
      <c r="AE352" s="92">
        <v>0.16</v>
      </c>
      <c r="AF352" s="92">
        <v>2015</v>
      </c>
      <c r="AG352" s="92">
        <v>0</v>
      </c>
      <c r="AH352" s="92" t="s">
        <v>529</v>
      </c>
      <c r="AI352" s="92" t="s">
        <v>530</v>
      </c>
      <c r="AJ352" s="92">
        <v>6.0999999999999999E-2</v>
      </c>
      <c r="AK352" s="92">
        <v>0</v>
      </c>
      <c r="AL352" s="121"/>
    </row>
    <row r="353" spans="1:38" s="49" customFormat="1" ht="37.5" customHeight="1" outlineLevel="1" x14ac:dyDescent="0.25">
      <c r="A353" s="90" t="s">
        <v>353</v>
      </c>
      <c r="B353" s="48">
        <v>2.2000000000000002</v>
      </c>
      <c r="C353" s="119" t="s">
        <v>832</v>
      </c>
      <c r="D353" s="553">
        <v>0</v>
      </c>
      <c r="E353" s="555">
        <v>0</v>
      </c>
      <c r="F353" s="555">
        <v>0</v>
      </c>
      <c r="G353" s="555">
        <v>0</v>
      </c>
      <c r="H353" s="555">
        <v>0</v>
      </c>
      <c r="I353" s="553">
        <v>3.8783060000000001E-2</v>
      </c>
      <c r="J353" s="555">
        <v>0</v>
      </c>
      <c r="K353" s="555">
        <v>0</v>
      </c>
      <c r="L353" s="555">
        <v>3.8783060000000001E-2</v>
      </c>
      <c r="M353" s="555">
        <v>0</v>
      </c>
      <c r="N353" s="553">
        <v>3.8783060000000001E-2</v>
      </c>
      <c r="O353" s="553">
        <v>0</v>
      </c>
      <c r="P353" s="553">
        <v>0</v>
      </c>
      <c r="Q353" s="553">
        <v>3.8783060000000001E-2</v>
      </c>
      <c r="R353" s="553">
        <v>0</v>
      </c>
      <c r="S353" s="553">
        <v>0.54500000000000004</v>
      </c>
      <c r="T353" s="555">
        <v>0</v>
      </c>
      <c r="U353" s="555">
        <v>0.218</v>
      </c>
      <c r="V353" s="555">
        <v>0.20699999999999999</v>
      </c>
      <c r="W353" s="555">
        <v>0.12000000000000008</v>
      </c>
      <c r="X353" s="92">
        <v>0</v>
      </c>
      <c r="Y353" s="92">
        <v>0</v>
      </c>
      <c r="Z353" s="92">
        <v>0</v>
      </c>
      <c r="AA353" s="91"/>
      <c r="AB353" s="92">
        <v>0</v>
      </c>
      <c r="AC353" s="92">
        <v>0</v>
      </c>
      <c r="AD353" s="92">
        <v>0</v>
      </c>
      <c r="AE353" s="92">
        <v>0</v>
      </c>
      <c r="AF353" s="92">
        <v>2015</v>
      </c>
      <c r="AG353" s="92">
        <v>0</v>
      </c>
      <c r="AH353" s="92" t="s">
        <v>529</v>
      </c>
      <c r="AI353" s="92" t="s">
        <v>530</v>
      </c>
      <c r="AJ353" s="92">
        <v>0.1</v>
      </c>
      <c r="AK353" s="92">
        <v>0</v>
      </c>
      <c r="AL353" s="121"/>
    </row>
    <row r="354" spans="1:38" s="49" customFormat="1" ht="37.5" customHeight="1" outlineLevel="1" x14ac:dyDescent="0.25">
      <c r="A354" s="90" t="s">
        <v>353</v>
      </c>
      <c r="B354" s="48">
        <v>2.2000000000000002</v>
      </c>
      <c r="C354" s="119" t="s">
        <v>833</v>
      </c>
      <c r="D354" s="553">
        <v>0</v>
      </c>
      <c r="E354" s="555">
        <v>0</v>
      </c>
      <c r="F354" s="555">
        <v>0</v>
      </c>
      <c r="G354" s="555">
        <v>0</v>
      </c>
      <c r="H354" s="555">
        <v>0</v>
      </c>
      <c r="I354" s="553">
        <v>0</v>
      </c>
      <c r="J354" s="555">
        <v>0</v>
      </c>
      <c r="K354" s="555">
        <v>0</v>
      </c>
      <c r="L354" s="555">
        <v>0</v>
      </c>
      <c r="M354" s="555">
        <v>0</v>
      </c>
      <c r="N354" s="553">
        <v>0</v>
      </c>
      <c r="O354" s="553">
        <v>0</v>
      </c>
      <c r="P354" s="553">
        <v>0</v>
      </c>
      <c r="Q354" s="553">
        <v>0</v>
      </c>
      <c r="R354" s="553">
        <v>0</v>
      </c>
      <c r="S354" s="553">
        <v>0.318</v>
      </c>
      <c r="T354" s="555">
        <v>4.1000000000000002E-2</v>
      </c>
      <c r="U354" s="555">
        <v>0.2621</v>
      </c>
      <c r="V354" s="555">
        <v>0</v>
      </c>
      <c r="W354" s="555">
        <v>1.4900000000000004E-2</v>
      </c>
      <c r="X354" s="92">
        <v>0</v>
      </c>
      <c r="Y354" s="92">
        <v>0</v>
      </c>
      <c r="Z354" s="92">
        <v>0</v>
      </c>
      <c r="AA354" s="91"/>
      <c r="AB354" s="92">
        <v>0</v>
      </c>
      <c r="AC354" s="92">
        <v>0</v>
      </c>
      <c r="AD354" s="92">
        <v>0</v>
      </c>
      <c r="AE354" s="92">
        <v>0</v>
      </c>
      <c r="AF354" s="92">
        <v>2015</v>
      </c>
      <c r="AG354" s="92">
        <v>0</v>
      </c>
      <c r="AH354" s="92" t="s">
        <v>529</v>
      </c>
      <c r="AI354" s="92" t="s">
        <v>530</v>
      </c>
      <c r="AJ354" s="92">
        <v>0.33500000000000002</v>
      </c>
      <c r="AK354" s="92">
        <v>0</v>
      </c>
      <c r="AL354" s="121"/>
    </row>
    <row r="355" spans="1:38" s="49" customFormat="1" ht="37.5" customHeight="1" outlineLevel="1" x14ac:dyDescent="0.25">
      <c r="A355" s="90" t="s">
        <v>353</v>
      </c>
      <c r="B355" s="48">
        <v>2.2000000000000002</v>
      </c>
      <c r="C355" s="119" t="s">
        <v>834</v>
      </c>
      <c r="D355" s="553">
        <v>0</v>
      </c>
      <c r="E355" s="555">
        <v>0</v>
      </c>
      <c r="F355" s="555">
        <v>0</v>
      </c>
      <c r="G355" s="555">
        <v>0</v>
      </c>
      <c r="H355" s="555">
        <v>0</v>
      </c>
      <c r="I355" s="553">
        <v>0.73298741000000001</v>
      </c>
      <c r="J355" s="555">
        <v>6.507555000000001E-2</v>
      </c>
      <c r="K355" s="555">
        <v>0.66791186000000002</v>
      </c>
      <c r="L355" s="555">
        <v>0</v>
      </c>
      <c r="M355" s="555">
        <v>0</v>
      </c>
      <c r="N355" s="553">
        <v>0.73298741000000001</v>
      </c>
      <c r="O355" s="553">
        <v>6.507555000000001E-2</v>
      </c>
      <c r="P355" s="553">
        <v>0.66791186000000002</v>
      </c>
      <c r="Q355" s="553">
        <v>0</v>
      </c>
      <c r="R355" s="553">
        <v>0</v>
      </c>
      <c r="S355" s="553">
        <v>0.65700000000000003</v>
      </c>
      <c r="T355" s="555">
        <v>5.5E-2</v>
      </c>
      <c r="U355" s="555">
        <v>0.55500000000000005</v>
      </c>
      <c r="V355" s="555">
        <v>0</v>
      </c>
      <c r="W355" s="555">
        <v>4.6999999999999979E-2</v>
      </c>
      <c r="X355" s="92">
        <v>0</v>
      </c>
      <c r="Y355" s="92">
        <v>0</v>
      </c>
      <c r="Z355" s="92">
        <v>0.16</v>
      </c>
      <c r="AA355" s="91"/>
      <c r="AB355" s="92">
        <v>0</v>
      </c>
      <c r="AC355" s="92">
        <v>0</v>
      </c>
      <c r="AD355" s="92" t="s">
        <v>601</v>
      </c>
      <c r="AE355" s="92">
        <v>0.16</v>
      </c>
      <c r="AF355" s="92">
        <v>2015</v>
      </c>
      <c r="AG355" s="92">
        <v>0</v>
      </c>
      <c r="AH355" s="92" t="s">
        <v>529</v>
      </c>
      <c r="AI355" s="92" t="s">
        <v>530</v>
      </c>
      <c r="AJ355" s="92">
        <v>9.7000000000000003E-2</v>
      </c>
      <c r="AK355" s="92">
        <v>0</v>
      </c>
      <c r="AL355" s="121"/>
    </row>
    <row r="356" spans="1:38" s="49" customFormat="1" ht="37.5" customHeight="1" outlineLevel="1" x14ac:dyDescent="0.25">
      <c r="A356" s="90" t="s">
        <v>353</v>
      </c>
      <c r="B356" s="48">
        <v>2.2000000000000002</v>
      </c>
      <c r="C356" s="119" t="s">
        <v>835</v>
      </c>
      <c r="D356" s="553">
        <v>0</v>
      </c>
      <c r="E356" s="555">
        <v>0</v>
      </c>
      <c r="F356" s="555">
        <v>0</v>
      </c>
      <c r="G356" s="555">
        <v>0</v>
      </c>
      <c r="H356" s="555">
        <v>0</v>
      </c>
      <c r="I356" s="553">
        <v>0</v>
      </c>
      <c r="J356" s="555">
        <v>0</v>
      </c>
      <c r="K356" s="555">
        <v>0</v>
      </c>
      <c r="L356" s="555">
        <v>0</v>
      </c>
      <c r="M356" s="555">
        <v>0</v>
      </c>
      <c r="N356" s="553">
        <v>0</v>
      </c>
      <c r="O356" s="553">
        <v>0</v>
      </c>
      <c r="P356" s="553">
        <v>0</v>
      </c>
      <c r="Q356" s="553">
        <v>0</v>
      </c>
      <c r="R356" s="553">
        <v>0</v>
      </c>
      <c r="S356" s="553">
        <v>1.2857400000000001</v>
      </c>
      <c r="T356" s="555">
        <v>4.5999999999999999E-2</v>
      </c>
      <c r="U356" s="555">
        <v>0.745</v>
      </c>
      <c r="V356" s="555">
        <v>0.34100000000000003</v>
      </c>
      <c r="W356" s="555">
        <v>0.1537400000000001</v>
      </c>
      <c r="X356" s="92">
        <v>0</v>
      </c>
      <c r="Y356" s="92">
        <v>0</v>
      </c>
      <c r="Z356" s="92">
        <v>0</v>
      </c>
      <c r="AA356" s="91"/>
      <c r="AB356" s="92">
        <v>0</v>
      </c>
      <c r="AC356" s="92">
        <v>0</v>
      </c>
      <c r="AD356" s="92">
        <v>0</v>
      </c>
      <c r="AE356" s="92">
        <v>0</v>
      </c>
      <c r="AF356" s="92">
        <v>2015</v>
      </c>
      <c r="AG356" s="92">
        <v>0</v>
      </c>
      <c r="AH356" s="92" t="s">
        <v>529</v>
      </c>
      <c r="AI356" s="92" t="s">
        <v>530</v>
      </c>
      <c r="AJ356" s="92">
        <v>0.94399999999999995</v>
      </c>
      <c r="AK356" s="92">
        <v>0</v>
      </c>
      <c r="AL356" s="121"/>
    </row>
    <row r="357" spans="1:38" s="49" customFormat="1" ht="37.5" customHeight="1" outlineLevel="1" x14ac:dyDescent="0.25">
      <c r="A357" s="90" t="s">
        <v>353</v>
      </c>
      <c r="B357" s="48">
        <v>2.2000000000000002</v>
      </c>
      <c r="C357" s="119" t="s">
        <v>836</v>
      </c>
      <c r="D357" s="553">
        <v>0</v>
      </c>
      <c r="E357" s="555">
        <v>0</v>
      </c>
      <c r="F357" s="555">
        <v>0</v>
      </c>
      <c r="G357" s="555">
        <v>0</v>
      </c>
      <c r="H357" s="555">
        <v>0</v>
      </c>
      <c r="I357" s="553">
        <v>4.4999999999999998E-2</v>
      </c>
      <c r="J357" s="555">
        <v>0</v>
      </c>
      <c r="K357" s="555">
        <v>0</v>
      </c>
      <c r="L357" s="555">
        <v>0</v>
      </c>
      <c r="M357" s="555">
        <v>4.4999999999999998E-2</v>
      </c>
      <c r="N357" s="553">
        <v>4.4999999999999998E-2</v>
      </c>
      <c r="O357" s="553">
        <v>0</v>
      </c>
      <c r="P357" s="553">
        <v>0</v>
      </c>
      <c r="Q357" s="553">
        <v>0</v>
      </c>
      <c r="R357" s="553">
        <v>4.4999999999999998E-2</v>
      </c>
      <c r="S357" s="553">
        <v>0.873</v>
      </c>
      <c r="T357" s="555">
        <v>0.75</v>
      </c>
      <c r="U357" s="555">
        <v>0</v>
      </c>
      <c r="V357" s="555">
        <v>0</v>
      </c>
      <c r="W357" s="555">
        <v>0.123</v>
      </c>
      <c r="X357" s="92">
        <v>0</v>
      </c>
      <c r="Y357" s="92">
        <v>0</v>
      </c>
      <c r="Z357" s="92">
        <v>0</v>
      </c>
      <c r="AA357" s="91"/>
      <c r="AB357" s="92">
        <v>0</v>
      </c>
      <c r="AC357" s="92">
        <v>0</v>
      </c>
      <c r="AD357" s="92">
        <v>0</v>
      </c>
      <c r="AE357" s="92">
        <v>0</v>
      </c>
      <c r="AF357" s="92">
        <v>0</v>
      </c>
      <c r="AG357" s="92">
        <v>0</v>
      </c>
      <c r="AH357" s="92">
        <v>0</v>
      </c>
      <c r="AI357" s="92">
        <v>0</v>
      </c>
      <c r="AJ357" s="92">
        <v>0</v>
      </c>
      <c r="AK357" s="92">
        <v>0</v>
      </c>
      <c r="AL357" s="121"/>
    </row>
    <row r="358" spans="1:38" s="49" customFormat="1" ht="37.5" customHeight="1" outlineLevel="1" x14ac:dyDescent="0.25">
      <c r="A358" s="90" t="s">
        <v>353</v>
      </c>
      <c r="B358" s="48">
        <v>2.2000000000000002</v>
      </c>
      <c r="C358" s="119" t="s">
        <v>837</v>
      </c>
      <c r="D358" s="553">
        <v>0</v>
      </c>
      <c r="E358" s="555">
        <v>0</v>
      </c>
      <c r="F358" s="555">
        <v>0</v>
      </c>
      <c r="G358" s="555">
        <v>0</v>
      </c>
      <c r="H358" s="555">
        <v>0</v>
      </c>
      <c r="I358" s="553">
        <v>0.12836373000000001</v>
      </c>
      <c r="J358" s="555">
        <v>0</v>
      </c>
      <c r="K358" s="555">
        <v>0</v>
      </c>
      <c r="L358" s="555">
        <v>0.12836373000000001</v>
      </c>
      <c r="M358" s="555">
        <v>0</v>
      </c>
      <c r="N358" s="553">
        <v>0.12836373000000001</v>
      </c>
      <c r="O358" s="553">
        <v>0</v>
      </c>
      <c r="P358" s="553">
        <v>0</v>
      </c>
      <c r="Q358" s="553">
        <v>0.12836373000000001</v>
      </c>
      <c r="R358" s="553">
        <v>0</v>
      </c>
      <c r="S358" s="553">
        <v>0.62399999999999989</v>
      </c>
      <c r="T358" s="555">
        <v>0</v>
      </c>
      <c r="U358" s="555">
        <v>0.16700000000000001</v>
      </c>
      <c r="V358" s="555">
        <v>0.437</v>
      </c>
      <c r="W358" s="555">
        <v>1.9999999999999962E-2</v>
      </c>
      <c r="X358" s="92">
        <v>0</v>
      </c>
      <c r="Y358" s="92">
        <v>0</v>
      </c>
      <c r="Z358" s="92">
        <v>0.1</v>
      </c>
      <c r="AA358" s="91"/>
      <c r="AB358" s="92">
        <v>0</v>
      </c>
      <c r="AC358" s="92">
        <v>0</v>
      </c>
      <c r="AD358" s="92" t="s">
        <v>601</v>
      </c>
      <c r="AE358" s="92">
        <v>0.1</v>
      </c>
      <c r="AF358" s="92">
        <v>2015</v>
      </c>
      <c r="AG358" s="92">
        <v>0</v>
      </c>
      <c r="AH358" s="92" t="s">
        <v>529</v>
      </c>
      <c r="AI358" s="92" t="s">
        <v>530</v>
      </c>
      <c r="AJ358" s="92">
        <v>5.5E-2</v>
      </c>
      <c r="AK358" s="92">
        <v>0</v>
      </c>
      <c r="AL358" s="121"/>
    </row>
    <row r="359" spans="1:38" s="49" customFormat="1" ht="37.5" customHeight="1" outlineLevel="1" x14ac:dyDescent="0.25">
      <c r="A359" s="90" t="s">
        <v>353</v>
      </c>
      <c r="B359" s="48">
        <v>2.2000000000000002</v>
      </c>
      <c r="C359" s="119" t="s">
        <v>838</v>
      </c>
      <c r="D359" s="553">
        <v>0</v>
      </c>
      <c r="E359" s="555">
        <v>0</v>
      </c>
      <c r="F359" s="555">
        <v>0</v>
      </c>
      <c r="G359" s="555">
        <v>0</v>
      </c>
      <c r="H359" s="555">
        <v>0</v>
      </c>
      <c r="I359" s="553">
        <v>0</v>
      </c>
      <c r="J359" s="555">
        <v>0</v>
      </c>
      <c r="K359" s="555">
        <v>0</v>
      </c>
      <c r="L359" s="555">
        <v>0</v>
      </c>
      <c r="M359" s="555">
        <v>0</v>
      </c>
      <c r="N359" s="553">
        <v>0</v>
      </c>
      <c r="O359" s="553">
        <v>0</v>
      </c>
      <c r="P359" s="553">
        <v>0</v>
      </c>
      <c r="Q359" s="553">
        <v>0</v>
      </c>
      <c r="R359" s="553">
        <v>0</v>
      </c>
      <c r="S359" s="553">
        <v>7.1999999999999995E-2</v>
      </c>
      <c r="T359" s="555">
        <v>5.1999999999999998E-2</v>
      </c>
      <c r="U359" s="555">
        <v>0.02</v>
      </c>
      <c r="V359" s="555">
        <v>0</v>
      </c>
      <c r="W359" s="555">
        <v>0</v>
      </c>
      <c r="X359" s="92">
        <v>0</v>
      </c>
      <c r="Y359" s="92">
        <v>0</v>
      </c>
      <c r="Z359" s="92">
        <v>0</v>
      </c>
      <c r="AA359" s="91"/>
      <c r="AB359" s="92">
        <v>0</v>
      </c>
      <c r="AC359" s="92">
        <v>0</v>
      </c>
      <c r="AD359" s="92">
        <v>0</v>
      </c>
      <c r="AE359" s="92">
        <v>0</v>
      </c>
      <c r="AF359" s="92">
        <v>2015</v>
      </c>
      <c r="AG359" s="92">
        <v>0</v>
      </c>
      <c r="AH359" s="92" t="s">
        <v>529</v>
      </c>
      <c r="AI359" s="92" t="s">
        <v>530</v>
      </c>
      <c r="AJ359" s="92">
        <v>0.59099999999999997</v>
      </c>
      <c r="AK359" s="92">
        <v>0</v>
      </c>
      <c r="AL359" s="121"/>
    </row>
    <row r="360" spans="1:38" s="49" customFormat="1" ht="37.5" customHeight="1" outlineLevel="1" x14ac:dyDescent="0.25">
      <c r="A360" s="90" t="s">
        <v>353</v>
      </c>
      <c r="B360" s="48">
        <v>2.2000000000000002</v>
      </c>
      <c r="C360" s="119" t="s">
        <v>839</v>
      </c>
      <c r="D360" s="553">
        <v>0</v>
      </c>
      <c r="E360" s="555">
        <v>0</v>
      </c>
      <c r="F360" s="555">
        <v>0</v>
      </c>
      <c r="G360" s="555">
        <v>0</v>
      </c>
      <c r="H360" s="555">
        <v>0</v>
      </c>
      <c r="I360" s="553">
        <v>0</v>
      </c>
      <c r="J360" s="555">
        <v>0</v>
      </c>
      <c r="K360" s="555">
        <v>0</v>
      </c>
      <c r="L360" s="555">
        <v>0</v>
      </c>
      <c r="M360" s="555">
        <v>0</v>
      </c>
      <c r="N360" s="553">
        <v>0</v>
      </c>
      <c r="O360" s="553">
        <v>0</v>
      </c>
      <c r="P360" s="553">
        <v>0</v>
      </c>
      <c r="Q360" s="553">
        <v>0</v>
      </c>
      <c r="R360" s="553">
        <v>0</v>
      </c>
      <c r="S360" s="553">
        <v>0.36799999999999999</v>
      </c>
      <c r="T360" s="555">
        <v>1.0999999999999999E-2</v>
      </c>
      <c r="U360" s="555">
        <v>0.34300000000000003</v>
      </c>
      <c r="V360" s="555">
        <v>0</v>
      </c>
      <c r="W360" s="555">
        <v>1.3999999999999967E-2</v>
      </c>
      <c r="X360" s="92">
        <v>0</v>
      </c>
      <c r="Y360" s="92">
        <v>0</v>
      </c>
      <c r="Z360" s="92">
        <v>0</v>
      </c>
      <c r="AA360" s="91"/>
      <c r="AB360" s="92">
        <v>0</v>
      </c>
      <c r="AC360" s="92">
        <v>0</v>
      </c>
      <c r="AD360" s="92">
        <v>0</v>
      </c>
      <c r="AE360" s="92">
        <v>0</v>
      </c>
      <c r="AF360" s="92">
        <v>2015</v>
      </c>
      <c r="AG360" s="92">
        <v>0</v>
      </c>
      <c r="AH360" s="92" t="s">
        <v>529</v>
      </c>
      <c r="AI360" s="92" t="s">
        <v>530</v>
      </c>
      <c r="AJ360" s="92">
        <v>0.62</v>
      </c>
      <c r="AK360" s="92">
        <v>0</v>
      </c>
      <c r="AL360" s="121"/>
    </row>
    <row r="361" spans="1:38" s="49" customFormat="1" ht="37.5" customHeight="1" outlineLevel="1" x14ac:dyDescent="0.25">
      <c r="A361" s="90" t="s">
        <v>353</v>
      </c>
      <c r="B361" s="48">
        <v>2.2000000000000002</v>
      </c>
      <c r="C361" s="119" t="s">
        <v>840</v>
      </c>
      <c r="D361" s="553">
        <v>0</v>
      </c>
      <c r="E361" s="555">
        <v>0</v>
      </c>
      <c r="F361" s="555">
        <v>0</v>
      </c>
      <c r="G361" s="555">
        <v>0</v>
      </c>
      <c r="H361" s="555">
        <v>0</v>
      </c>
      <c r="I361" s="553">
        <v>0</v>
      </c>
      <c r="J361" s="555">
        <v>0</v>
      </c>
      <c r="K361" s="555">
        <v>0</v>
      </c>
      <c r="L361" s="555">
        <v>0</v>
      </c>
      <c r="M361" s="555">
        <v>0</v>
      </c>
      <c r="N361" s="553">
        <v>0</v>
      </c>
      <c r="O361" s="553">
        <v>0</v>
      </c>
      <c r="P361" s="553">
        <v>0</v>
      </c>
      <c r="Q361" s="553">
        <v>0</v>
      </c>
      <c r="R361" s="553">
        <v>0</v>
      </c>
      <c r="S361" s="553">
        <v>3.6999999999999998E-2</v>
      </c>
      <c r="T361" s="555">
        <v>3.6999999999999998E-2</v>
      </c>
      <c r="U361" s="555">
        <v>0</v>
      </c>
      <c r="V361" s="555">
        <v>0</v>
      </c>
      <c r="W361" s="555">
        <v>0</v>
      </c>
      <c r="X361" s="92">
        <v>0</v>
      </c>
      <c r="Y361" s="92">
        <v>0</v>
      </c>
      <c r="Z361" s="92">
        <v>0</v>
      </c>
      <c r="AA361" s="91"/>
      <c r="AB361" s="92">
        <v>0</v>
      </c>
      <c r="AC361" s="92">
        <v>0</v>
      </c>
      <c r="AD361" s="92">
        <v>0</v>
      </c>
      <c r="AE361" s="92">
        <v>0</v>
      </c>
      <c r="AF361" s="92">
        <v>0</v>
      </c>
      <c r="AG361" s="92">
        <v>0</v>
      </c>
      <c r="AH361" s="92">
        <v>0</v>
      </c>
      <c r="AI361" s="92">
        <v>0</v>
      </c>
      <c r="AJ361" s="92">
        <v>0</v>
      </c>
      <c r="AK361" s="92">
        <v>0</v>
      </c>
      <c r="AL361" s="121"/>
    </row>
    <row r="362" spans="1:38" s="49" customFormat="1" ht="37.5" customHeight="1" outlineLevel="1" x14ac:dyDescent="0.25">
      <c r="A362" s="90" t="s">
        <v>353</v>
      </c>
      <c r="B362" s="48">
        <v>2.2000000000000002</v>
      </c>
      <c r="C362" s="119" t="s">
        <v>841</v>
      </c>
      <c r="D362" s="553">
        <v>0</v>
      </c>
      <c r="E362" s="555">
        <v>0</v>
      </c>
      <c r="F362" s="555">
        <v>0</v>
      </c>
      <c r="G362" s="555">
        <v>0</v>
      </c>
      <c r="H362" s="555">
        <v>0</v>
      </c>
      <c r="I362" s="553">
        <v>0</v>
      </c>
      <c r="J362" s="555">
        <v>0</v>
      </c>
      <c r="K362" s="555">
        <v>0</v>
      </c>
      <c r="L362" s="555">
        <v>0</v>
      </c>
      <c r="M362" s="555">
        <v>0</v>
      </c>
      <c r="N362" s="553">
        <v>0</v>
      </c>
      <c r="O362" s="553">
        <v>0</v>
      </c>
      <c r="P362" s="553">
        <v>0</v>
      </c>
      <c r="Q362" s="553">
        <v>0</v>
      </c>
      <c r="R362" s="553">
        <v>0</v>
      </c>
      <c r="S362" s="553">
        <v>7.4999999999999997E-2</v>
      </c>
      <c r="T362" s="555">
        <v>1.7000000000000001E-2</v>
      </c>
      <c r="U362" s="555">
        <v>0</v>
      </c>
      <c r="V362" s="555">
        <v>0</v>
      </c>
      <c r="W362" s="555">
        <v>5.7999999999999996E-2</v>
      </c>
      <c r="X362" s="92">
        <v>0</v>
      </c>
      <c r="Y362" s="92">
        <v>0</v>
      </c>
      <c r="Z362" s="92">
        <v>0</v>
      </c>
      <c r="AA362" s="91"/>
      <c r="AB362" s="92">
        <v>0</v>
      </c>
      <c r="AC362" s="92">
        <v>0</v>
      </c>
      <c r="AD362" s="92">
        <v>0</v>
      </c>
      <c r="AE362" s="92">
        <v>0</v>
      </c>
      <c r="AF362" s="92">
        <v>2015</v>
      </c>
      <c r="AG362" s="92">
        <v>0</v>
      </c>
      <c r="AH362" s="92" t="s">
        <v>529</v>
      </c>
      <c r="AI362" s="92" t="s">
        <v>530</v>
      </c>
      <c r="AJ362" s="92">
        <v>0.02</v>
      </c>
      <c r="AK362" s="92">
        <v>0</v>
      </c>
      <c r="AL362" s="121"/>
    </row>
    <row r="363" spans="1:38" s="49" customFormat="1" ht="37.5" customHeight="1" outlineLevel="1" x14ac:dyDescent="0.25">
      <c r="A363" s="90" t="s">
        <v>353</v>
      </c>
      <c r="B363" s="48">
        <v>2.2000000000000002</v>
      </c>
      <c r="C363" s="119" t="s">
        <v>842</v>
      </c>
      <c r="D363" s="553">
        <v>0</v>
      </c>
      <c r="E363" s="555">
        <v>0</v>
      </c>
      <c r="F363" s="555">
        <v>0</v>
      </c>
      <c r="G363" s="555">
        <v>0</v>
      </c>
      <c r="H363" s="555">
        <v>0</v>
      </c>
      <c r="I363" s="553">
        <v>0.14849746999999999</v>
      </c>
      <c r="J363" s="555">
        <v>0</v>
      </c>
      <c r="K363" s="555">
        <v>0</v>
      </c>
      <c r="L363" s="555">
        <v>0.14849746999999999</v>
      </c>
      <c r="M363" s="555">
        <v>0</v>
      </c>
      <c r="N363" s="553">
        <v>0.14849746999999999</v>
      </c>
      <c r="O363" s="553">
        <v>0</v>
      </c>
      <c r="P363" s="553">
        <v>0</v>
      </c>
      <c r="Q363" s="553">
        <v>0.14849746999999999</v>
      </c>
      <c r="R363" s="553">
        <v>0</v>
      </c>
      <c r="S363" s="553">
        <v>1.0109999999999999</v>
      </c>
      <c r="T363" s="555">
        <v>6.5000000000000002E-2</v>
      </c>
      <c r="U363" s="555">
        <v>0.52400000000000002</v>
      </c>
      <c r="V363" s="555">
        <v>0.25700000000000001</v>
      </c>
      <c r="W363" s="555">
        <v>0.16499999999999987</v>
      </c>
      <c r="X363" s="92">
        <v>0</v>
      </c>
      <c r="Y363" s="92">
        <v>0</v>
      </c>
      <c r="Z363" s="92">
        <v>0.26</v>
      </c>
      <c r="AA363" s="91"/>
      <c r="AB363" s="92">
        <v>0</v>
      </c>
      <c r="AC363" s="92">
        <v>0</v>
      </c>
      <c r="AD363" s="92" t="s">
        <v>601</v>
      </c>
      <c r="AE363" s="92">
        <v>0.26</v>
      </c>
      <c r="AF363" s="92">
        <v>2015</v>
      </c>
      <c r="AG363" s="92">
        <v>0</v>
      </c>
      <c r="AH363" s="92" t="s">
        <v>529</v>
      </c>
      <c r="AI363" s="92" t="s">
        <v>530</v>
      </c>
      <c r="AJ363" s="92">
        <v>0.85499999999999998</v>
      </c>
      <c r="AK363" s="92">
        <v>0</v>
      </c>
      <c r="AL363" s="121"/>
    </row>
    <row r="364" spans="1:38" s="49" customFormat="1" ht="37.5" customHeight="1" outlineLevel="1" x14ac:dyDescent="0.25">
      <c r="A364" s="90" t="s">
        <v>353</v>
      </c>
      <c r="B364" s="48">
        <v>2.2000000000000002</v>
      </c>
      <c r="C364" s="119" t="s">
        <v>843</v>
      </c>
      <c r="D364" s="553">
        <v>0</v>
      </c>
      <c r="E364" s="555">
        <v>0</v>
      </c>
      <c r="F364" s="555">
        <v>0</v>
      </c>
      <c r="G364" s="555">
        <v>0</v>
      </c>
      <c r="H364" s="555">
        <v>0</v>
      </c>
      <c r="I364" s="553">
        <v>1.76850475</v>
      </c>
      <c r="J364" s="555">
        <v>5.5321799999999997E-2</v>
      </c>
      <c r="K364" s="555">
        <v>0</v>
      </c>
      <c r="L364" s="555">
        <v>1.7028249099999999</v>
      </c>
      <c r="M364" s="555">
        <v>1.0358040000000001E-2</v>
      </c>
      <c r="N364" s="553">
        <v>1.76850475</v>
      </c>
      <c r="O364" s="553">
        <v>5.5321799999999997E-2</v>
      </c>
      <c r="P364" s="553">
        <v>0</v>
      </c>
      <c r="Q364" s="553">
        <v>1.7028249099999999</v>
      </c>
      <c r="R364" s="553">
        <v>1.0358040000000001E-2</v>
      </c>
      <c r="S364" s="553">
        <v>0.90200000000000002</v>
      </c>
      <c r="T364" s="555">
        <v>4.7E-2</v>
      </c>
      <c r="U364" s="555">
        <v>0.73799999999999999</v>
      </c>
      <c r="V364" s="555">
        <v>0</v>
      </c>
      <c r="W364" s="555">
        <v>0.11700000000000003</v>
      </c>
      <c r="X364" s="92">
        <v>0</v>
      </c>
      <c r="Y364" s="92">
        <v>0</v>
      </c>
      <c r="Z364" s="92">
        <v>0.16</v>
      </c>
      <c r="AA364" s="91"/>
      <c r="AB364" s="92">
        <v>0</v>
      </c>
      <c r="AC364" s="92">
        <v>0</v>
      </c>
      <c r="AD364" s="92">
        <v>0</v>
      </c>
      <c r="AE364" s="92">
        <v>0.16</v>
      </c>
      <c r="AF364" s="92">
        <v>2015</v>
      </c>
      <c r="AG364" s="92">
        <v>0</v>
      </c>
      <c r="AH364" s="92" t="s">
        <v>529</v>
      </c>
      <c r="AI364" s="92" t="s">
        <v>530</v>
      </c>
      <c r="AJ364" s="92">
        <v>0.31</v>
      </c>
      <c r="AK364" s="92">
        <v>0</v>
      </c>
      <c r="AL364" s="121"/>
    </row>
    <row r="365" spans="1:38" s="49" customFormat="1" ht="37.5" customHeight="1" outlineLevel="1" x14ac:dyDescent="0.25">
      <c r="A365" s="90" t="s">
        <v>353</v>
      </c>
      <c r="B365" s="48">
        <v>2.2000000000000002</v>
      </c>
      <c r="C365" s="119" t="s">
        <v>844</v>
      </c>
      <c r="D365" s="553">
        <v>0</v>
      </c>
      <c r="E365" s="555">
        <v>0</v>
      </c>
      <c r="F365" s="555">
        <v>0</v>
      </c>
      <c r="G365" s="555">
        <v>0</v>
      </c>
      <c r="H365" s="555">
        <v>0</v>
      </c>
      <c r="I365" s="553">
        <v>0.67947656000000001</v>
      </c>
      <c r="J365" s="555">
        <v>0</v>
      </c>
      <c r="K365" s="555">
        <v>0</v>
      </c>
      <c r="L365" s="555">
        <v>0.67947656000000001</v>
      </c>
      <c r="M365" s="555">
        <v>0</v>
      </c>
      <c r="N365" s="553">
        <v>0.67947656000000001</v>
      </c>
      <c r="O365" s="553">
        <v>0</v>
      </c>
      <c r="P365" s="553">
        <v>0</v>
      </c>
      <c r="Q365" s="553">
        <v>0.67947656000000001</v>
      </c>
      <c r="R365" s="553">
        <v>0</v>
      </c>
      <c r="S365" s="553">
        <v>0.621</v>
      </c>
      <c r="T365" s="555">
        <v>0</v>
      </c>
      <c r="U365" s="555">
        <v>0.40799999999999997</v>
      </c>
      <c r="V365" s="555">
        <v>0.13700000000000001</v>
      </c>
      <c r="W365" s="555">
        <v>7.6000000000000012E-2</v>
      </c>
      <c r="X365" s="92">
        <v>0</v>
      </c>
      <c r="Y365" s="92">
        <v>0</v>
      </c>
      <c r="Z365" s="92">
        <v>0</v>
      </c>
      <c r="AA365" s="91"/>
      <c r="AB365" s="92">
        <v>0</v>
      </c>
      <c r="AC365" s="92">
        <v>0</v>
      </c>
      <c r="AD365" s="92">
        <v>0</v>
      </c>
      <c r="AE365" s="92">
        <v>0</v>
      </c>
      <c r="AF365" s="92">
        <v>0</v>
      </c>
      <c r="AG365" s="92">
        <v>0</v>
      </c>
      <c r="AH365" s="92">
        <v>0</v>
      </c>
      <c r="AI365" s="92">
        <v>0</v>
      </c>
      <c r="AJ365" s="92">
        <v>0</v>
      </c>
      <c r="AK365" s="92">
        <v>0</v>
      </c>
      <c r="AL365" s="121"/>
    </row>
    <row r="366" spans="1:38" s="49" customFormat="1" ht="37.5" customHeight="1" outlineLevel="1" x14ac:dyDescent="0.25">
      <c r="A366" s="90" t="s">
        <v>353</v>
      </c>
      <c r="B366" s="48">
        <v>2.2000000000000002</v>
      </c>
      <c r="C366" s="119" t="s">
        <v>845</v>
      </c>
      <c r="D366" s="553">
        <v>0</v>
      </c>
      <c r="E366" s="555">
        <v>0</v>
      </c>
      <c r="F366" s="555">
        <v>0</v>
      </c>
      <c r="G366" s="555">
        <v>0</v>
      </c>
      <c r="H366" s="555">
        <v>0</v>
      </c>
      <c r="I366" s="553">
        <v>0</v>
      </c>
      <c r="J366" s="555">
        <v>0</v>
      </c>
      <c r="K366" s="555">
        <v>0</v>
      </c>
      <c r="L366" s="555">
        <v>0</v>
      </c>
      <c r="M366" s="555">
        <v>0</v>
      </c>
      <c r="N366" s="553">
        <v>0</v>
      </c>
      <c r="O366" s="553">
        <v>0</v>
      </c>
      <c r="P366" s="553">
        <v>0</v>
      </c>
      <c r="Q366" s="553">
        <v>0</v>
      </c>
      <c r="R366" s="553">
        <v>0</v>
      </c>
      <c r="S366" s="553">
        <v>0.48399999999999999</v>
      </c>
      <c r="T366" s="555">
        <v>0</v>
      </c>
      <c r="U366" s="555">
        <v>0.46800000000000003</v>
      </c>
      <c r="V366" s="555">
        <v>0</v>
      </c>
      <c r="W366" s="555">
        <v>1.5999999999999959E-2</v>
      </c>
      <c r="X366" s="92">
        <v>0</v>
      </c>
      <c r="Y366" s="92">
        <v>0</v>
      </c>
      <c r="Z366" s="92">
        <v>0.1</v>
      </c>
      <c r="AA366" s="91"/>
      <c r="AB366" s="92">
        <v>0</v>
      </c>
      <c r="AC366" s="92">
        <v>0</v>
      </c>
      <c r="AD366" s="92" t="s">
        <v>601</v>
      </c>
      <c r="AE366" s="92">
        <v>0.1</v>
      </c>
      <c r="AF366" s="92">
        <v>2015</v>
      </c>
      <c r="AG366" s="92">
        <v>0</v>
      </c>
      <c r="AH366" s="92" t="s">
        <v>529</v>
      </c>
      <c r="AI366" s="92" t="s">
        <v>530</v>
      </c>
      <c r="AJ366" s="92">
        <v>0.04</v>
      </c>
      <c r="AK366" s="92">
        <v>0</v>
      </c>
      <c r="AL366" s="121"/>
    </row>
    <row r="367" spans="1:38" s="49" customFormat="1" ht="37.5" customHeight="1" outlineLevel="1" x14ac:dyDescent="0.25">
      <c r="A367" s="90" t="s">
        <v>353</v>
      </c>
      <c r="B367" s="48">
        <v>2.2000000000000002</v>
      </c>
      <c r="C367" s="119" t="s">
        <v>940</v>
      </c>
      <c r="D367" s="553">
        <v>0</v>
      </c>
      <c r="E367" s="555">
        <v>0</v>
      </c>
      <c r="F367" s="555">
        <v>0</v>
      </c>
      <c r="G367" s="555">
        <v>0</v>
      </c>
      <c r="H367" s="555">
        <v>0</v>
      </c>
      <c r="I367" s="553">
        <v>0</v>
      </c>
      <c r="J367" s="555">
        <v>0</v>
      </c>
      <c r="K367" s="555">
        <v>0</v>
      </c>
      <c r="L367" s="555">
        <v>0</v>
      </c>
      <c r="M367" s="555">
        <v>0</v>
      </c>
      <c r="N367" s="553">
        <v>0</v>
      </c>
      <c r="O367" s="553">
        <v>0</v>
      </c>
      <c r="P367" s="553">
        <v>0</v>
      </c>
      <c r="Q367" s="553">
        <v>0</v>
      </c>
      <c r="R367" s="553">
        <v>0</v>
      </c>
      <c r="S367" s="553">
        <v>0.64900000000000002</v>
      </c>
      <c r="T367" s="555">
        <v>0</v>
      </c>
      <c r="U367" s="555">
        <v>0.16200000000000001</v>
      </c>
      <c r="V367" s="555">
        <v>0.45900000000000002</v>
      </c>
      <c r="W367" s="555">
        <v>2.7999999999999969E-2</v>
      </c>
      <c r="X367" s="92">
        <v>0</v>
      </c>
      <c r="Y367" s="92">
        <v>0</v>
      </c>
      <c r="Z367" s="92">
        <v>0</v>
      </c>
      <c r="AA367" s="91"/>
      <c r="AB367" s="92">
        <v>0</v>
      </c>
      <c r="AC367" s="92">
        <v>0</v>
      </c>
      <c r="AD367" s="92">
        <v>0</v>
      </c>
      <c r="AE367" s="92">
        <v>0</v>
      </c>
      <c r="AF367" s="92">
        <v>0</v>
      </c>
      <c r="AG367" s="92">
        <v>0</v>
      </c>
      <c r="AH367" s="92">
        <v>0</v>
      </c>
      <c r="AI367" s="92">
        <v>0</v>
      </c>
      <c r="AJ367" s="92">
        <v>0</v>
      </c>
      <c r="AK367" s="92">
        <v>0</v>
      </c>
      <c r="AL367" s="121"/>
    </row>
    <row r="368" spans="1:38" s="49" customFormat="1" ht="37.5" customHeight="1" outlineLevel="1" x14ac:dyDescent="0.25">
      <c r="A368" s="90" t="s">
        <v>353</v>
      </c>
      <c r="B368" s="48">
        <v>2.2000000000000002</v>
      </c>
      <c r="C368" s="119" t="s">
        <v>941</v>
      </c>
      <c r="D368" s="553">
        <v>0</v>
      </c>
      <c r="E368" s="555">
        <v>0</v>
      </c>
      <c r="F368" s="555">
        <v>0</v>
      </c>
      <c r="G368" s="555">
        <v>0</v>
      </c>
      <c r="H368" s="555">
        <v>0</v>
      </c>
      <c r="I368" s="553">
        <v>0</v>
      </c>
      <c r="J368" s="555">
        <v>0</v>
      </c>
      <c r="K368" s="555">
        <v>0</v>
      </c>
      <c r="L368" s="555">
        <v>0</v>
      </c>
      <c r="M368" s="555">
        <v>0</v>
      </c>
      <c r="N368" s="553">
        <v>0</v>
      </c>
      <c r="O368" s="553">
        <v>0</v>
      </c>
      <c r="P368" s="553">
        <v>0</v>
      </c>
      <c r="Q368" s="553">
        <v>0</v>
      </c>
      <c r="R368" s="553">
        <v>0</v>
      </c>
      <c r="S368" s="553">
        <v>0.88200000000000001</v>
      </c>
      <c r="T368" s="555">
        <v>0.10299999999999999</v>
      </c>
      <c r="U368" s="555">
        <v>0.77900000000000003</v>
      </c>
      <c r="V368" s="555">
        <v>0</v>
      </c>
      <c r="W368" s="555">
        <v>0</v>
      </c>
      <c r="X368" s="92">
        <v>0</v>
      </c>
      <c r="Y368" s="92">
        <v>0</v>
      </c>
      <c r="Z368" s="92">
        <v>0</v>
      </c>
      <c r="AA368" s="91"/>
      <c r="AB368" s="92">
        <v>0</v>
      </c>
      <c r="AC368" s="92">
        <v>0</v>
      </c>
      <c r="AD368" s="92">
        <v>0</v>
      </c>
      <c r="AE368" s="92">
        <v>0</v>
      </c>
      <c r="AF368" s="92">
        <v>0</v>
      </c>
      <c r="AG368" s="92">
        <v>0</v>
      </c>
      <c r="AH368" s="92">
        <v>0</v>
      </c>
      <c r="AI368" s="92">
        <v>0</v>
      </c>
      <c r="AJ368" s="92">
        <v>0</v>
      </c>
      <c r="AK368" s="92">
        <v>0</v>
      </c>
      <c r="AL368" s="121"/>
    </row>
    <row r="369" spans="1:38" s="49" customFormat="1" ht="37.5" customHeight="1" outlineLevel="1" x14ac:dyDescent="0.25">
      <c r="A369" s="90" t="s">
        <v>353</v>
      </c>
      <c r="B369" s="48">
        <v>2.2000000000000002</v>
      </c>
      <c r="C369" s="119" t="s">
        <v>942</v>
      </c>
      <c r="D369" s="553">
        <v>0</v>
      </c>
      <c r="E369" s="555">
        <v>0</v>
      </c>
      <c r="F369" s="555">
        <v>0</v>
      </c>
      <c r="G369" s="555">
        <v>0</v>
      </c>
      <c r="H369" s="555">
        <v>0</v>
      </c>
      <c r="I369" s="553">
        <v>0</v>
      </c>
      <c r="J369" s="555">
        <v>0</v>
      </c>
      <c r="K369" s="555">
        <v>0</v>
      </c>
      <c r="L369" s="555">
        <v>0</v>
      </c>
      <c r="M369" s="555">
        <v>0</v>
      </c>
      <c r="N369" s="553">
        <v>0</v>
      </c>
      <c r="O369" s="553">
        <v>0</v>
      </c>
      <c r="P369" s="553">
        <v>0</v>
      </c>
      <c r="Q369" s="553">
        <v>0</v>
      </c>
      <c r="R369" s="553">
        <v>0</v>
      </c>
      <c r="S369" s="553">
        <v>3.1E-2</v>
      </c>
      <c r="T369" s="555">
        <v>3.1E-2</v>
      </c>
      <c r="U369" s="555">
        <v>0</v>
      </c>
      <c r="V369" s="555">
        <v>0</v>
      </c>
      <c r="W369" s="555">
        <v>0</v>
      </c>
      <c r="X369" s="92">
        <v>0</v>
      </c>
      <c r="Y369" s="92">
        <v>0</v>
      </c>
      <c r="Z369" s="92">
        <v>0</v>
      </c>
      <c r="AA369" s="91"/>
      <c r="AB369" s="92">
        <v>0</v>
      </c>
      <c r="AC369" s="92">
        <v>0</v>
      </c>
      <c r="AD369" s="92">
        <v>0</v>
      </c>
      <c r="AE369" s="92">
        <v>0</v>
      </c>
      <c r="AF369" s="92">
        <v>0</v>
      </c>
      <c r="AG369" s="92">
        <v>0</v>
      </c>
      <c r="AH369" s="92">
        <v>0</v>
      </c>
      <c r="AI369" s="92">
        <v>0</v>
      </c>
      <c r="AJ369" s="92">
        <v>0</v>
      </c>
      <c r="AK369" s="92">
        <v>0</v>
      </c>
      <c r="AL369" s="121"/>
    </row>
    <row r="370" spans="1:38" s="49" customFormat="1" ht="37.5" customHeight="1" outlineLevel="1" x14ac:dyDescent="0.25">
      <c r="A370" s="90" t="s">
        <v>353</v>
      </c>
      <c r="B370" s="48">
        <v>2.2000000000000002</v>
      </c>
      <c r="C370" s="119" t="s">
        <v>943</v>
      </c>
      <c r="D370" s="553">
        <v>0</v>
      </c>
      <c r="E370" s="555">
        <v>0</v>
      </c>
      <c r="F370" s="555">
        <v>0</v>
      </c>
      <c r="G370" s="555">
        <v>0</v>
      </c>
      <c r="H370" s="555">
        <v>0</v>
      </c>
      <c r="I370" s="553">
        <v>0</v>
      </c>
      <c r="J370" s="555">
        <v>0</v>
      </c>
      <c r="K370" s="555">
        <v>0</v>
      </c>
      <c r="L370" s="555">
        <v>0</v>
      </c>
      <c r="M370" s="555">
        <v>0</v>
      </c>
      <c r="N370" s="553">
        <v>0</v>
      </c>
      <c r="O370" s="553">
        <v>0</v>
      </c>
      <c r="P370" s="553">
        <v>0</v>
      </c>
      <c r="Q370" s="553">
        <v>0</v>
      </c>
      <c r="R370" s="553">
        <v>0</v>
      </c>
      <c r="S370" s="553">
        <v>0.89</v>
      </c>
      <c r="T370" s="555">
        <v>4.1000000000000002E-2</v>
      </c>
      <c r="U370" s="555">
        <v>0.83799999999999997</v>
      </c>
      <c r="V370" s="555">
        <v>0</v>
      </c>
      <c r="W370" s="555">
        <v>1.1000000000000044E-2</v>
      </c>
      <c r="X370" s="92">
        <v>0</v>
      </c>
      <c r="Y370" s="92">
        <v>0</v>
      </c>
      <c r="Z370" s="92">
        <v>0</v>
      </c>
      <c r="AA370" s="91"/>
      <c r="AB370" s="92">
        <v>0</v>
      </c>
      <c r="AC370" s="92">
        <v>0</v>
      </c>
      <c r="AD370" s="92">
        <v>0</v>
      </c>
      <c r="AE370" s="92">
        <v>0</v>
      </c>
      <c r="AF370" s="92">
        <v>2015</v>
      </c>
      <c r="AG370" s="92">
        <v>0</v>
      </c>
      <c r="AH370" s="92" t="s">
        <v>529</v>
      </c>
      <c r="AI370" s="92" t="s">
        <v>530</v>
      </c>
      <c r="AJ370" s="92">
        <v>0.63</v>
      </c>
      <c r="AK370" s="92">
        <v>0</v>
      </c>
      <c r="AL370" s="121"/>
    </row>
    <row r="371" spans="1:38" s="49" customFormat="1" ht="37.5" customHeight="1" outlineLevel="1" x14ac:dyDescent="0.25">
      <c r="A371" s="90" t="s">
        <v>353</v>
      </c>
      <c r="B371" s="48">
        <v>2.2000000000000002</v>
      </c>
      <c r="C371" s="119" t="s">
        <v>944</v>
      </c>
      <c r="D371" s="553">
        <v>0</v>
      </c>
      <c r="E371" s="555">
        <v>0</v>
      </c>
      <c r="F371" s="555">
        <v>0</v>
      </c>
      <c r="G371" s="555">
        <v>0</v>
      </c>
      <c r="H371" s="555">
        <v>0</v>
      </c>
      <c r="I371" s="553">
        <v>0</v>
      </c>
      <c r="J371" s="555">
        <v>0</v>
      </c>
      <c r="K371" s="555">
        <v>0</v>
      </c>
      <c r="L371" s="555">
        <v>0</v>
      </c>
      <c r="M371" s="555">
        <v>0</v>
      </c>
      <c r="N371" s="553">
        <v>0</v>
      </c>
      <c r="O371" s="553">
        <v>0</v>
      </c>
      <c r="P371" s="553">
        <v>0</v>
      </c>
      <c r="Q371" s="553">
        <v>0</v>
      </c>
      <c r="R371" s="553">
        <v>0</v>
      </c>
      <c r="S371" s="553">
        <v>4.9000000000000002E-2</v>
      </c>
      <c r="T371" s="555">
        <v>0</v>
      </c>
      <c r="U371" s="555">
        <v>4.9000000000000002E-2</v>
      </c>
      <c r="V371" s="555">
        <v>0</v>
      </c>
      <c r="W371" s="555">
        <v>0</v>
      </c>
      <c r="X371" s="92">
        <v>0</v>
      </c>
      <c r="Y371" s="92">
        <v>0</v>
      </c>
      <c r="Z371" s="92">
        <v>0</v>
      </c>
      <c r="AA371" s="91"/>
      <c r="AB371" s="92">
        <v>0</v>
      </c>
      <c r="AC371" s="92">
        <v>0</v>
      </c>
      <c r="AD371" s="92">
        <v>0</v>
      </c>
      <c r="AE371" s="92">
        <v>0</v>
      </c>
      <c r="AF371" s="92">
        <v>0</v>
      </c>
      <c r="AG371" s="92">
        <v>0</v>
      </c>
      <c r="AH371" s="92">
        <v>0</v>
      </c>
      <c r="AI371" s="92">
        <v>0</v>
      </c>
      <c r="AJ371" s="92">
        <v>0</v>
      </c>
      <c r="AK371" s="92">
        <v>0</v>
      </c>
      <c r="AL371" s="121"/>
    </row>
    <row r="372" spans="1:38" s="49" customFormat="1" ht="37.5" customHeight="1" outlineLevel="1" x14ac:dyDescent="0.25">
      <c r="A372" s="90" t="s">
        <v>353</v>
      </c>
      <c r="B372" s="48">
        <v>2.2000000000000002</v>
      </c>
      <c r="C372" s="119" t="s">
        <v>945</v>
      </c>
      <c r="D372" s="553">
        <v>0</v>
      </c>
      <c r="E372" s="555">
        <v>0</v>
      </c>
      <c r="F372" s="555">
        <v>0</v>
      </c>
      <c r="G372" s="555">
        <v>0</v>
      </c>
      <c r="H372" s="555">
        <v>0</v>
      </c>
      <c r="I372" s="553">
        <v>0</v>
      </c>
      <c r="J372" s="555">
        <v>0</v>
      </c>
      <c r="K372" s="555">
        <v>0</v>
      </c>
      <c r="L372" s="555">
        <v>0</v>
      </c>
      <c r="M372" s="555">
        <v>0</v>
      </c>
      <c r="N372" s="553">
        <v>0</v>
      </c>
      <c r="O372" s="553">
        <v>0</v>
      </c>
      <c r="P372" s="553">
        <v>0</v>
      </c>
      <c r="Q372" s="553">
        <v>0</v>
      </c>
      <c r="R372" s="553">
        <v>0</v>
      </c>
      <c r="S372" s="553">
        <v>0.251</v>
      </c>
      <c r="T372" s="555">
        <v>1.2E-2</v>
      </c>
      <c r="U372" s="555">
        <v>0.23200000000000001</v>
      </c>
      <c r="V372" s="555">
        <v>0</v>
      </c>
      <c r="W372" s="555">
        <v>6.9999999999999889E-3</v>
      </c>
      <c r="X372" s="92">
        <v>0</v>
      </c>
      <c r="Y372" s="92">
        <v>0</v>
      </c>
      <c r="Z372" s="92">
        <v>0</v>
      </c>
      <c r="AA372" s="91"/>
      <c r="AB372" s="92">
        <v>0</v>
      </c>
      <c r="AC372" s="92">
        <v>0</v>
      </c>
      <c r="AD372" s="92">
        <v>0</v>
      </c>
      <c r="AE372" s="92">
        <v>0</v>
      </c>
      <c r="AF372" s="92">
        <v>2015</v>
      </c>
      <c r="AG372" s="92">
        <v>0</v>
      </c>
      <c r="AH372" s="92" t="s">
        <v>529</v>
      </c>
      <c r="AI372" s="92" t="s">
        <v>530</v>
      </c>
      <c r="AJ372" s="92">
        <v>0.35</v>
      </c>
      <c r="AK372" s="92">
        <v>0</v>
      </c>
      <c r="AL372" s="121"/>
    </row>
    <row r="373" spans="1:38" s="49" customFormat="1" ht="37.5" customHeight="1" outlineLevel="1" x14ac:dyDescent="0.25">
      <c r="A373" s="90" t="s">
        <v>353</v>
      </c>
      <c r="B373" s="48">
        <v>2.2000000000000002</v>
      </c>
      <c r="C373" s="119" t="s">
        <v>946</v>
      </c>
      <c r="D373" s="553">
        <v>0</v>
      </c>
      <c r="E373" s="555">
        <v>0</v>
      </c>
      <c r="F373" s="555">
        <v>0</v>
      </c>
      <c r="G373" s="555">
        <v>0</v>
      </c>
      <c r="H373" s="555">
        <v>0</v>
      </c>
      <c r="I373" s="553">
        <v>0</v>
      </c>
      <c r="J373" s="555">
        <v>0</v>
      </c>
      <c r="K373" s="555">
        <v>0</v>
      </c>
      <c r="L373" s="555">
        <v>0</v>
      </c>
      <c r="M373" s="555">
        <v>0</v>
      </c>
      <c r="N373" s="553">
        <v>0</v>
      </c>
      <c r="O373" s="553">
        <v>0</v>
      </c>
      <c r="P373" s="553">
        <v>0</v>
      </c>
      <c r="Q373" s="553">
        <v>0</v>
      </c>
      <c r="R373" s="553">
        <v>0</v>
      </c>
      <c r="S373" s="553">
        <v>3.9E-2</v>
      </c>
      <c r="T373" s="555">
        <v>1.7000000000000001E-2</v>
      </c>
      <c r="U373" s="555">
        <v>2.1999999999999999E-2</v>
      </c>
      <c r="V373" s="555">
        <v>0</v>
      </c>
      <c r="W373" s="555">
        <v>0</v>
      </c>
      <c r="X373" s="92">
        <v>0</v>
      </c>
      <c r="Y373" s="92">
        <v>0</v>
      </c>
      <c r="Z373" s="92">
        <v>0</v>
      </c>
      <c r="AA373" s="91"/>
      <c r="AB373" s="92">
        <v>0</v>
      </c>
      <c r="AC373" s="92">
        <v>0</v>
      </c>
      <c r="AD373" s="92">
        <v>0</v>
      </c>
      <c r="AE373" s="92">
        <v>0</v>
      </c>
      <c r="AF373" s="92">
        <v>2015</v>
      </c>
      <c r="AG373" s="92">
        <v>0</v>
      </c>
      <c r="AH373" s="92" t="s">
        <v>529</v>
      </c>
      <c r="AI373" s="92" t="s">
        <v>530</v>
      </c>
      <c r="AJ373" s="92">
        <v>0.06</v>
      </c>
      <c r="AK373" s="92">
        <v>0</v>
      </c>
      <c r="AL373" s="121"/>
    </row>
    <row r="374" spans="1:38" s="49" customFormat="1" ht="37.5" customHeight="1" outlineLevel="1" x14ac:dyDescent="0.25">
      <c r="A374" s="90" t="s">
        <v>353</v>
      </c>
      <c r="B374" s="48">
        <v>2.2000000000000002</v>
      </c>
      <c r="C374" s="119" t="s">
        <v>947</v>
      </c>
      <c r="D374" s="553">
        <v>0</v>
      </c>
      <c r="E374" s="555">
        <v>0</v>
      </c>
      <c r="F374" s="555">
        <v>0</v>
      </c>
      <c r="G374" s="555">
        <v>0</v>
      </c>
      <c r="H374" s="555">
        <v>0</v>
      </c>
      <c r="I374" s="553">
        <v>0</v>
      </c>
      <c r="J374" s="555">
        <v>0</v>
      </c>
      <c r="K374" s="555">
        <v>0</v>
      </c>
      <c r="L374" s="555">
        <v>0</v>
      </c>
      <c r="M374" s="555">
        <v>0</v>
      </c>
      <c r="N374" s="553">
        <v>0</v>
      </c>
      <c r="O374" s="553">
        <v>0</v>
      </c>
      <c r="P374" s="553">
        <v>0</v>
      </c>
      <c r="Q374" s="553">
        <v>0</v>
      </c>
      <c r="R374" s="553">
        <v>0</v>
      </c>
      <c r="S374" s="553">
        <v>3.9E-2</v>
      </c>
      <c r="T374" s="555">
        <v>0</v>
      </c>
      <c r="U374" s="555">
        <v>0</v>
      </c>
      <c r="V374" s="555">
        <v>0</v>
      </c>
      <c r="W374" s="555">
        <v>3.9E-2</v>
      </c>
      <c r="X374" s="92">
        <v>0</v>
      </c>
      <c r="Y374" s="92">
        <v>0</v>
      </c>
      <c r="Z374" s="92">
        <v>0</v>
      </c>
      <c r="AA374" s="91"/>
      <c r="AB374" s="92">
        <v>0</v>
      </c>
      <c r="AC374" s="92">
        <v>0</v>
      </c>
      <c r="AD374" s="92">
        <v>0</v>
      </c>
      <c r="AE374" s="92">
        <v>0</v>
      </c>
      <c r="AF374" s="92">
        <v>0</v>
      </c>
      <c r="AG374" s="92">
        <v>0</v>
      </c>
      <c r="AH374" s="92">
        <v>0</v>
      </c>
      <c r="AI374" s="92">
        <v>0</v>
      </c>
      <c r="AJ374" s="92">
        <v>0</v>
      </c>
      <c r="AK374" s="92">
        <v>0</v>
      </c>
      <c r="AL374" s="121"/>
    </row>
    <row r="375" spans="1:38" s="49" customFormat="1" ht="37.5" customHeight="1" outlineLevel="1" x14ac:dyDescent="0.25">
      <c r="A375" s="90" t="s">
        <v>353</v>
      </c>
      <c r="B375" s="48">
        <v>2.2000000000000002</v>
      </c>
      <c r="C375" s="119" t="s">
        <v>948</v>
      </c>
      <c r="D375" s="553">
        <v>0</v>
      </c>
      <c r="E375" s="555">
        <v>0</v>
      </c>
      <c r="F375" s="555">
        <v>0</v>
      </c>
      <c r="G375" s="555">
        <v>0</v>
      </c>
      <c r="H375" s="555">
        <v>0</v>
      </c>
      <c r="I375" s="553">
        <v>0</v>
      </c>
      <c r="J375" s="555">
        <v>0</v>
      </c>
      <c r="K375" s="555">
        <v>0</v>
      </c>
      <c r="L375" s="555">
        <v>0</v>
      </c>
      <c r="M375" s="555">
        <v>0</v>
      </c>
      <c r="N375" s="553">
        <v>0</v>
      </c>
      <c r="O375" s="553">
        <v>0</v>
      </c>
      <c r="P375" s="553">
        <v>0</v>
      </c>
      <c r="Q375" s="553">
        <v>0</v>
      </c>
      <c r="R375" s="553">
        <v>0</v>
      </c>
      <c r="S375" s="553">
        <v>2.1000000000000001E-2</v>
      </c>
      <c r="T375" s="555">
        <v>0</v>
      </c>
      <c r="U375" s="555">
        <v>0.02</v>
      </c>
      <c r="V375" s="555">
        <v>0</v>
      </c>
      <c r="W375" s="555">
        <v>1.0000000000000009E-3</v>
      </c>
      <c r="X375" s="92">
        <v>0</v>
      </c>
      <c r="Y375" s="92">
        <v>0</v>
      </c>
      <c r="Z375" s="92">
        <v>0</v>
      </c>
      <c r="AA375" s="91"/>
      <c r="AB375" s="92">
        <v>0</v>
      </c>
      <c r="AC375" s="92">
        <v>0</v>
      </c>
      <c r="AD375" s="92">
        <v>0</v>
      </c>
      <c r="AE375" s="92">
        <v>0</v>
      </c>
      <c r="AF375" s="92">
        <v>0</v>
      </c>
      <c r="AG375" s="92">
        <v>0</v>
      </c>
      <c r="AH375" s="92">
        <v>0</v>
      </c>
      <c r="AI375" s="92">
        <v>0</v>
      </c>
      <c r="AJ375" s="92">
        <v>0</v>
      </c>
      <c r="AK375" s="92">
        <v>0</v>
      </c>
      <c r="AL375" s="121"/>
    </row>
    <row r="376" spans="1:38" s="49" customFormat="1" ht="37.5" customHeight="1" outlineLevel="1" x14ac:dyDescent="0.25">
      <c r="A376" s="90" t="s">
        <v>353</v>
      </c>
      <c r="B376" s="48">
        <v>2.2000000000000002</v>
      </c>
      <c r="C376" s="119" t="s">
        <v>949</v>
      </c>
      <c r="D376" s="553">
        <v>0</v>
      </c>
      <c r="E376" s="555">
        <v>0</v>
      </c>
      <c r="F376" s="555">
        <v>0</v>
      </c>
      <c r="G376" s="555">
        <v>0</v>
      </c>
      <c r="H376" s="555">
        <v>0</v>
      </c>
      <c r="I376" s="553">
        <v>0</v>
      </c>
      <c r="J376" s="555">
        <v>0</v>
      </c>
      <c r="K376" s="555">
        <v>0</v>
      </c>
      <c r="L376" s="555">
        <v>0</v>
      </c>
      <c r="M376" s="555">
        <v>0</v>
      </c>
      <c r="N376" s="553">
        <v>0</v>
      </c>
      <c r="O376" s="553">
        <v>0</v>
      </c>
      <c r="P376" s="553">
        <v>0</v>
      </c>
      <c r="Q376" s="553">
        <v>0</v>
      </c>
      <c r="R376" s="553">
        <v>0</v>
      </c>
      <c r="S376" s="553">
        <v>0.55600000000000005</v>
      </c>
      <c r="T376" s="555">
        <v>0</v>
      </c>
      <c r="U376" s="555">
        <v>0.111</v>
      </c>
      <c r="V376" s="555">
        <v>0.40699999999999997</v>
      </c>
      <c r="W376" s="555">
        <v>3.8000000000000089E-2</v>
      </c>
      <c r="X376" s="92">
        <v>0</v>
      </c>
      <c r="Y376" s="92">
        <v>0</v>
      </c>
      <c r="Z376" s="92">
        <v>0</v>
      </c>
      <c r="AA376" s="91"/>
      <c r="AB376" s="92">
        <v>0</v>
      </c>
      <c r="AC376" s="92">
        <v>0</v>
      </c>
      <c r="AD376" s="92">
        <v>0</v>
      </c>
      <c r="AE376" s="92">
        <v>0</v>
      </c>
      <c r="AF376" s="92">
        <v>0</v>
      </c>
      <c r="AG376" s="92">
        <v>0</v>
      </c>
      <c r="AH376" s="92">
        <v>0</v>
      </c>
      <c r="AI376" s="92">
        <v>0</v>
      </c>
      <c r="AJ376" s="92">
        <v>0</v>
      </c>
      <c r="AK376" s="92">
        <v>0</v>
      </c>
      <c r="AL376" s="121"/>
    </row>
    <row r="377" spans="1:38" s="49" customFormat="1" ht="37.5" customHeight="1" outlineLevel="1" x14ac:dyDescent="0.25">
      <c r="A377" s="90" t="s">
        <v>353</v>
      </c>
      <c r="B377" s="48">
        <v>2.2000000000000002</v>
      </c>
      <c r="C377" s="119" t="s">
        <v>950</v>
      </c>
      <c r="D377" s="553">
        <v>0</v>
      </c>
      <c r="E377" s="555">
        <v>0</v>
      </c>
      <c r="F377" s="555">
        <v>0</v>
      </c>
      <c r="G377" s="555">
        <v>0</v>
      </c>
      <c r="H377" s="555">
        <v>0</v>
      </c>
      <c r="I377" s="553">
        <v>0</v>
      </c>
      <c r="J377" s="555">
        <v>0</v>
      </c>
      <c r="K377" s="555">
        <v>0</v>
      </c>
      <c r="L377" s="555">
        <v>0</v>
      </c>
      <c r="M377" s="555">
        <v>0</v>
      </c>
      <c r="N377" s="553">
        <v>0</v>
      </c>
      <c r="O377" s="553">
        <v>0</v>
      </c>
      <c r="P377" s="553">
        <v>0</v>
      </c>
      <c r="Q377" s="553">
        <v>0</v>
      </c>
      <c r="R377" s="553">
        <v>0</v>
      </c>
      <c r="S377" s="553">
        <v>8.0000000000000002E-3</v>
      </c>
      <c r="T377" s="555">
        <v>0</v>
      </c>
      <c r="U377" s="555">
        <v>5.0000000000000001E-3</v>
      </c>
      <c r="V377" s="555">
        <v>0</v>
      </c>
      <c r="W377" s="555">
        <v>3.0000000000000001E-3</v>
      </c>
      <c r="X377" s="92">
        <v>0</v>
      </c>
      <c r="Y377" s="92">
        <v>0</v>
      </c>
      <c r="Z377" s="92">
        <v>0</v>
      </c>
      <c r="AA377" s="91"/>
      <c r="AB377" s="92">
        <v>0</v>
      </c>
      <c r="AC377" s="92">
        <v>0</v>
      </c>
      <c r="AD377" s="92">
        <v>0</v>
      </c>
      <c r="AE377" s="92">
        <v>0</v>
      </c>
      <c r="AF377" s="92">
        <v>2015</v>
      </c>
      <c r="AG377" s="92">
        <v>0</v>
      </c>
      <c r="AH377" s="92" t="s">
        <v>529</v>
      </c>
      <c r="AI377" s="92" t="s">
        <v>530</v>
      </c>
      <c r="AJ377" s="92">
        <v>0.01</v>
      </c>
      <c r="AK377" s="92">
        <v>0</v>
      </c>
      <c r="AL377" s="121"/>
    </row>
    <row r="378" spans="1:38" s="49" customFormat="1" ht="37.5" customHeight="1" outlineLevel="1" x14ac:dyDescent="0.25">
      <c r="A378" s="90" t="s">
        <v>353</v>
      </c>
      <c r="B378" s="48">
        <v>2.2000000000000002</v>
      </c>
      <c r="C378" s="119" t="s">
        <v>951</v>
      </c>
      <c r="D378" s="553">
        <v>0</v>
      </c>
      <c r="E378" s="555">
        <v>0</v>
      </c>
      <c r="F378" s="555">
        <v>0</v>
      </c>
      <c r="G378" s="555">
        <v>0</v>
      </c>
      <c r="H378" s="555">
        <v>0</v>
      </c>
      <c r="I378" s="553">
        <v>0</v>
      </c>
      <c r="J378" s="555">
        <v>0</v>
      </c>
      <c r="K378" s="555">
        <v>0</v>
      </c>
      <c r="L378" s="555">
        <v>0</v>
      </c>
      <c r="M378" s="555">
        <v>0</v>
      </c>
      <c r="N378" s="553">
        <v>0</v>
      </c>
      <c r="O378" s="553">
        <v>0</v>
      </c>
      <c r="P378" s="553">
        <v>0</v>
      </c>
      <c r="Q378" s="553">
        <v>0</v>
      </c>
      <c r="R378" s="553">
        <v>0</v>
      </c>
      <c r="S378" s="553">
        <v>0.01</v>
      </c>
      <c r="T378" s="555">
        <v>0</v>
      </c>
      <c r="U378" s="555">
        <v>5.0000000000000001E-3</v>
      </c>
      <c r="V378" s="555">
        <v>0</v>
      </c>
      <c r="W378" s="555">
        <v>5.0000000000000001E-3</v>
      </c>
      <c r="X378" s="92">
        <v>0</v>
      </c>
      <c r="Y378" s="92">
        <v>0</v>
      </c>
      <c r="Z378" s="92">
        <v>0</v>
      </c>
      <c r="AA378" s="91"/>
      <c r="AB378" s="92">
        <v>0</v>
      </c>
      <c r="AC378" s="92">
        <v>0</v>
      </c>
      <c r="AD378" s="92">
        <v>0</v>
      </c>
      <c r="AE378" s="92">
        <v>0</v>
      </c>
      <c r="AF378" s="92">
        <v>2015</v>
      </c>
      <c r="AG378" s="92">
        <v>0</v>
      </c>
      <c r="AH378" s="92" t="s">
        <v>529</v>
      </c>
      <c r="AI378" s="92" t="s">
        <v>530</v>
      </c>
      <c r="AJ378" s="92">
        <v>0.01</v>
      </c>
      <c r="AK378" s="92">
        <v>0</v>
      </c>
      <c r="AL378" s="121"/>
    </row>
    <row r="379" spans="1:38" s="49" customFormat="1" ht="37.5" customHeight="1" outlineLevel="1" x14ac:dyDescent="0.25">
      <c r="A379" s="90" t="s">
        <v>355</v>
      </c>
      <c r="B379" s="48">
        <v>2.2000000000000002</v>
      </c>
      <c r="C379" s="119" t="s">
        <v>846</v>
      </c>
      <c r="D379" s="553">
        <v>0</v>
      </c>
      <c r="E379" s="555">
        <v>0</v>
      </c>
      <c r="F379" s="555">
        <v>0</v>
      </c>
      <c r="G379" s="555">
        <v>0</v>
      </c>
      <c r="H379" s="555">
        <v>0</v>
      </c>
      <c r="I379" s="553">
        <v>3.1674359999999999E-2</v>
      </c>
      <c r="J379" s="555">
        <v>0</v>
      </c>
      <c r="K379" s="555">
        <v>0</v>
      </c>
      <c r="L379" s="555">
        <v>0</v>
      </c>
      <c r="M379" s="555">
        <v>3.1674359999999999E-2</v>
      </c>
      <c r="N379" s="553">
        <v>3.1674359999999999E-2</v>
      </c>
      <c r="O379" s="553">
        <v>0</v>
      </c>
      <c r="P379" s="553">
        <v>0</v>
      </c>
      <c r="Q379" s="553">
        <v>0</v>
      </c>
      <c r="R379" s="553">
        <v>3.1674359999999999E-2</v>
      </c>
      <c r="S379" s="553">
        <v>9.1152780000000003E-2</v>
      </c>
      <c r="T379" s="555">
        <v>0</v>
      </c>
      <c r="U379" s="555">
        <v>4.7722050000000002E-2</v>
      </c>
      <c r="V379" s="555">
        <v>0</v>
      </c>
      <c r="W379" s="555">
        <v>4.3430730000000001E-2</v>
      </c>
      <c r="X379" s="92">
        <v>0</v>
      </c>
      <c r="Y379" s="92">
        <v>0</v>
      </c>
      <c r="Z379" s="92">
        <v>0</v>
      </c>
      <c r="AA379" s="91"/>
      <c r="AB379" s="92">
        <v>0</v>
      </c>
      <c r="AC379" s="92">
        <v>0</v>
      </c>
      <c r="AD379" s="92">
        <v>0</v>
      </c>
      <c r="AE379" s="92">
        <v>0</v>
      </c>
      <c r="AF379" s="92">
        <v>0</v>
      </c>
      <c r="AG379" s="92">
        <v>0</v>
      </c>
      <c r="AH379" s="92">
        <v>0</v>
      </c>
      <c r="AI379" s="92">
        <v>0</v>
      </c>
      <c r="AJ379" s="92">
        <v>7.0000000000000007E-2</v>
      </c>
      <c r="AK379" s="92">
        <v>9.1152780000000017E-2</v>
      </c>
      <c r="AL379" s="121"/>
    </row>
    <row r="380" spans="1:38" s="49" customFormat="1" ht="37.5" customHeight="1" outlineLevel="1" x14ac:dyDescent="0.25">
      <c r="A380" s="90" t="s">
        <v>355</v>
      </c>
      <c r="B380" s="48">
        <v>2.2000000000000002</v>
      </c>
      <c r="C380" s="119" t="s">
        <v>606</v>
      </c>
      <c r="D380" s="553">
        <v>59.952008422161484</v>
      </c>
      <c r="E380" s="555">
        <v>6.8740444699999967</v>
      </c>
      <c r="F380" s="555">
        <v>28.827348739800001</v>
      </c>
      <c r="G380" s="555">
        <v>22.122393706799997</v>
      </c>
      <c r="H380" s="555">
        <v>2.1282215055614904</v>
      </c>
      <c r="I380" s="553">
        <v>109.86609344199999</v>
      </c>
      <c r="J380" s="555">
        <v>7.7000311499999992</v>
      </c>
      <c r="K380" s="555">
        <v>41.115173450000007</v>
      </c>
      <c r="L380" s="555">
        <v>55.827284471999988</v>
      </c>
      <c r="M380" s="555">
        <v>5.2236043700000003</v>
      </c>
      <c r="N380" s="553">
        <v>49.914085019838517</v>
      </c>
      <c r="O380" s="553">
        <v>0.82598668000000242</v>
      </c>
      <c r="P380" s="553">
        <v>12.287824710200006</v>
      </c>
      <c r="Q380" s="553">
        <v>33.704890765199991</v>
      </c>
      <c r="R380" s="553">
        <v>3.09538286443851</v>
      </c>
      <c r="S380" s="553">
        <v>94.999962809999971</v>
      </c>
      <c r="T380" s="555">
        <v>4.7765321399999987</v>
      </c>
      <c r="U380" s="555">
        <v>70.488926599999957</v>
      </c>
      <c r="V380" s="555">
        <v>11.360474870000001</v>
      </c>
      <c r="W380" s="555">
        <v>8.3740292000000025</v>
      </c>
      <c r="X380" s="92">
        <v>0</v>
      </c>
      <c r="Y380" s="92">
        <v>0</v>
      </c>
      <c r="Z380" s="92">
        <v>5.7700000000000014</v>
      </c>
      <c r="AA380" s="91"/>
      <c r="AB380" s="92">
        <v>0</v>
      </c>
      <c r="AC380" s="92">
        <v>0</v>
      </c>
      <c r="AD380" s="92">
        <v>0</v>
      </c>
      <c r="AE380" s="92">
        <v>5.7700000000000014</v>
      </c>
      <c r="AF380" s="92">
        <v>0</v>
      </c>
      <c r="AG380" s="92">
        <v>0</v>
      </c>
      <c r="AH380" s="92">
        <v>0</v>
      </c>
      <c r="AI380" s="92">
        <v>0</v>
      </c>
      <c r="AJ380" s="92">
        <v>87.767999999999944</v>
      </c>
      <c r="AK380" s="92">
        <v>0</v>
      </c>
      <c r="AL380" s="121"/>
    </row>
    <row r="381" spans="1:38" s="49" customFormat="1" ht="37.5" customHeight="1" outlineLevel="1" x14ac:dyDescent="0.25">
      <c r="A381" s="90" t="s">
        <v>357</v>
      </c>
      <c r="B381" s="48">
        <v>2.2000000000000002</v>
      </c>
      <c r="C381" s="119" t="s">
        <v>604</v>
      </c>
      <c r="D381" s="553">
        <v>0</v>
      </c>
      <c r="E381" s="555">
        <v>0</v>
      </c>
      <c r="F381" s="555">
        <v>0</v>
      </c>
      <c r="G381" s="555">
        <v>0</v>
      </c>
      <c r="H381" s="555">
        <v>0</v>
      </c>
      <c r="I381" s="553">
        <v>0</v>
      </c>
      <c r="J381" s="555">
        <v>0</v>
      </c>
      <c r="K381" s="555">
        <v>0</v>
      </c>
      <c r="L381" s="555">
        <v>0</v>
      </c>
      <c r="M381" s="555">
        <v>0</v>
      </c>
      <c r="N381" s="553">
        <v>0</v>
      </c>
      <c r="O381" s="553">
        <v>0</v>
      </c>
      <c r="P381" s="553">
        <v>0</v>
      </c>
      <c r="Q381" s="553">
        <v>0</v>
      </c>
      <c r="R381" s="553">
        <v>0</v>
      </c>
      <c r="S381" s="553">
        <v>0</v>
      </c>
      <c r="T381" s="555">
        <v>0</v>
      </c>
      <c r="U381" s="555">
        <v>0</v>
      </c>
      <c r="V381" s="555">
        <v>0</v>
      </c>
      <c r="W381" s="555">
        <v>0</v>
      </c>
      <c r="X381" s="92">
        <v>0</v>
      </c>
      <c r="Y381" s="92">
        <v>0</v>
      </c>
      <c r="Z381" s="92">
        <v>0</v>
      </c>
      <c r="AA381" s="91"/>
      <c r="AB381" s="92">
        <v>0</v>
      </c>
      <c r="AC381" s="92">
        <v>0</v>
      </c>
      <c r="AD381" s="92">
        <v>0</v>
      </c>
      <c r="AE381" s="92">
        <v>0</v>
      </c>
      <c r="AF381" s="92">
        <v>0</v>
      </c>
      <c r="AG381" s="92">
        <v>0</v>
      </c>
      <c r="AH381" s="92">
        <v>0</v>
      </c>
      <c r="AI381" s="92">
        <v>0</v>
      </c>
      <c r="AJ381" s="92">
        <v>0</v>
      </c>
      <c r="AK381" s="92">
        <v>0</v>
      </c>
      <c r="AL381" s="121"/>
    </row>
    <row r="382" spans="1:38" s="49" customFormat="1" ht="37.5" customHeight="1" outlineLevel="1" x14ac:dyDescent="0.25">
      <c r="A382" s="90" t="s">
        <v>357</v>
      </c>
      <c r="B382" s="48">
        <v>2.2000000000000002</v>
      </c>
      <c r="C382" s="119" t="s">
        <v>605</v>
      </c>
      <c r="D382" s="553">
        <v>0</v>
      </c>
      <c r="E382" s="555">
        <v>0</v>
      </c>
      <c r="F382" s="555">
        <v>0</v>
      </c>
      <c r="G382" s="555">
        <v>0</v>
      </c>
      <c r="H382" s="555">
        <v>0</v>
      </c>
      <c r="I382" s="553">
        <v>1.8000000000000002E-2</v>
      </c>
      <c r="J382" s="555">
        <v>0</v>
      </c>
      <c r="K382" s="555">
        <v>2E-3</v>
      </c>
      <c r="L382" s="555">
        <v>1.4999999999999999E-2</v>
      </c>
      <c r="M382" s="555">
        <v>1E-3</v>
      </c>
      <c r="N382" s="553">
        <v>1.8000000000000002E-2</v>
      </c>
      <c r="O382" s="553">
        <v>0</v>
      </c>
      <c r="P382" s="553">
        <v>2E-3</v>
      </c>
      <c r="Q382" s="553">
        <v>1.4999999999999999E-2</v>
      </c>
      <c r="R382" s="553">
        <v>1E-3</v>
      </c>
      <c r="S382" s="553">
        <v>4.0000000000000001E-3</v>
      </c>
      <c r="T382" s="555">
        <v>0</v>
      </c>
      <c r="U382" s="555">
        <v>3.0000000000000001E-3</v>
      </c>
      <c r="V382" s="555">
        <v>0</v>
      </c>
      <c r="W382" s="555">
        <v>1E-3</v>
      </c>
      <c r="X382" s="92">
        <v>0</v>
      </c>
      <c r="Y382" s="92">
        <v>0</v>
      </c>
      <c r="Z382" s="92">
        <v>0</v>
      </c>
      <c r="AA382" s="91"/>
      <c r="AB382" s="92">
        <v>0</v>
      </c>
      <c r="AC382" s="92">
        <v>0</v>
      </c>
      <c r="AD382" s="92">
        <v>0</v>
      </c>
      <c r="AE382" s="92">
        <v>0</v>
      </c>
      <c r="AF382" s="92">
        <v>0</v>
      </c>
      <c r="AG382" s="92">
        <v>0</v>
      </c>
      <c r="AH382" s="92">
        <v>0</v>
      </c>
      <c r="AI382" s="92">
        <v>0</v>
      </c>
      <c r="AJ382" s="92">
        <v>0</v>
      </c>
      <c r="AK382" s="92">
        <v>0</v>
      </c>
      <c r="AL382" s="121"/>
    </row>
    <row r="383" spans="1:38" s="49" customFormat="1" ht="37.5" customHeight="1" outlineLevel="1" x14ac:dyDescent="0.25">
      <c r="A383" s="90" t="s">
        <v>356</v>
      </c>
      <c r="B383" s="48">
        <v>2.2000000000000002</v>
      </c>
      <c r="C383" s="119" t="s">
        <v>859</v>
      </c>
      <c r="D383" s="553">
        <v>51.60403606119295</v>
      </c>
      <c r="E383" s="555">
        <v>2.2791750663932349</v>
      </c>
      <c r="F383" s="555">
        <v>31.266352672501128</v>
      </c>
      <c r="G383" s="555">
        <v>10.541083439500316</v>
      </c>
      <c r="H383" s="555">
        <v>7.5174248827982737</v>
      </c>
      <c r="I383" s="553">
        <v>19.651600000000002</v>
      </c>
      <c r="J383" s="555">
        <v>0.71300000000000008</v>
      </c>
      <c r="K383" s="555">
        <v>10.998600000000001</v>
      </c>
      <c r="L383" s="555">
        <v>3.1100000000000003</v>
      </c>
      <c r="M383" s="555">
        <v>4.83</v>
      </c>
      <c r="N383" s="553">
        <v>-31.952436061192948</v>
      </c>
      <c r="O383" s="553">
        <v>-1.5661750663932348</v>
      </c>
      <c r="P383" s="553">
        <v>-20.267752672501125</v>
      </c>
      <c r="Q383" s="553">
        <v>-7.4310834395003154</v>
      </c>
      <c r="R383" s="553">
        <v>-2.6874248827982736</v>
      </c>
      <c r="S383" s="553">
        <v>31.206499999999995</v>
      </c>
      <c r="T383" s="555">
        <v>1.0293000000000008</v>
      </c>
      <c r="U383" s="555">
        <v>15.477799999999993</v>
      </c>
      <c r="V383" s="555">
        <v>2.0270000000000001</v>
      </c>
      <c r="W383" s="555">
        <v>12.6724</v>
      </c>
      <c r="X383" s="92">
        <v>0</v>
      </c>
      <c r="Y383" s="92">
        <v>0</v>
      </c>
      <c r="Z383" s="92">
        <v>1.1600000000000001</v>
      </c>
      <c r="AA383" s="91"/>
      <c r="AB383" s="92">
        <v>0</v>
      </c>
      <c r="AC383" s="92">
        <v>0</v>
      </c>
      <c r="AD383" s="92">
        <v>0</v>
      </c>
      <c r="AE383" s="92">
        <v>1.1600000000000001</v>
      </c>
      <c r="AF383" s="92">
        <v>0</v>
      </c>
      <c r="AG383" s="92">
        <v>0</v>
      </c>
      <c r="AH383" s="92">
        <v>0</v>
      </c>
      <c r="AI383" s="92">
        <v>0</v>
      </c>
      <c r="AJ383" s="92">
        <v>14.466000000000001</v>
      </c>
      <c r="AK383" s="92">
        <v>0</v>
      </c>
      <c r="AL383" s="121"/>
    </row>
    <row r="384" spans="1:38" s="49" customFormat="1" ht="37.5" customHeight="1" outlineLevel="1" x14ac:dyDescent="0.25">
      <c r="A384" s="90" t="s">
        <v>353</v>
      </c>
      <c r="B384" s="48">
        <v>2.2000000000000002</v>
      </c>
      <c r="C384" s="119" t="s">
        <v>608</v>
      </c>
      <c r="D384" s="553">
        <v>8.8840000000000003</v>
      </c>
      <c r="E384" s="555">
        <v>0.61250000000000004</v>
      </c>
      <c r="F384" s="555">
        <v>4.375</v>
      </c>
      <c r="G384" s="555">
        <v>3.6749999999999994</v>
      </c>
      <c r="H384" s="555">
        <v>0.22150000000000092</v>
      </c>
      <c r="I384" s="553">
        <v>77.837701589999995</v>
      </c>
      <c r="J384" s="555">
        <v>3.6105553400000017</v>
      </c>
      <c r="K384" s="555">
        <v>26.518144940000003</v>
      </c>
      <c r="L384" s="555">
        <v>47.495414469999979</v>
      </c>
      <c r="M384" s="555">
        <v>0.21358684</v>
      </c>
      <c r="N384" s="553">
        <v>68.95370158999998</v>
      </c>
      <c r="O384" s="553">
        <v>2.9980553400000014</v>
      </c>
      <c r="P384" s="553">
        <v>22.143144940000003</v>
      </c>
      <c r="Q384" s="553">
        <v>43.820414469999982</v>
      </c>
      <c r="R384" s="553">
        <v>-7.9131600000009183E-3</v>
      </c>
      <c r="S384" s="553">
        <v>90.510259999999974</v>
      </c>
      <c r="T384" s="555">
        <v>12.037999999999986</v>
      </c>
      <c r="U384" s="555">
        <v>54.371299999999991</v>
      </c>
      <c r="V384" s="555">
        <v>9.5829999999999984</v>
      </c>
      <c r="W384" s="555">
        <v>14.51796</v>
      </c>
      <c r="X384" s="92">
        <v>0</v>
      </c>
      <c r="Y384" s="92">
        <v>0</v>
      </c>
      <c r="Z384" s="92">
        <v>10.725000000000005</v>
      </c>
      <c r="AA384" s="91"/>
      <c r="AB384" s="92">
        <v>0</v>
      </c>
      <c r="AC384" s="92">
        <v>0</v>
      </c>
      <c r="AD384" s="92">
        <v>0</v>
      </c>
      <c r="AE384" s="92">
        <v>10.725000000000005</v>
      </c>
      <c r="AF384" s="92">
        <v>0</v>
      </c>
      <c r="AG384" s="92">
        <v>0</v>
      </c>
      <c r="AH384" s="92">
        <v>0</v>
      </c>
      <c r="AI384" s="92">
        <v>0</v>
      </c>
      <c r="AJ384" s="92">
        <v>93.597000000000037</v>
      </c>
      <c r="AK384" s="92">
        <v>0</v>
      </c>
      <c r="AL384" s="121"/>
    </row>
    <row r="385" spans="1:38" s="49" customFormat="1" ht="37.5" customHeight="1" outlineLevel="1" x14ac:dyDescent="0.25">
      <c r="A385" s="90" t="s">
        <v>353</v>
      </c>
      <c r="B385" s="48">
        <v>2.2000000000000002</v>
      </c>
      <c r="C385" s="119" t="s">
        <v>609</v>
      </c>
      <c r="D385" s="553">
        <v>0</v>
      </c>
      <c r="E385" s="555">
        <v>0</v>
      </c>
      <c r="F385" s="555">
        <v>0</v>
      </c>
      <c r="G385" s="555">
        <v>0</v>
      </c>
      <c r="H385" s="555">
        <v>0</v>
      </c>
      <c r="I385" s="553">
        <v>0.32600499999999999</v>
      </c>
      <c r="J385" s="555">
        <v>0</v>
      </c>
      <c r="K385" s="555">
        <v>0</v>
      </c>
      <c r="L385" s="555">
        <v>0.32600499999999999</v>
      </c>
      <c r="M385" s="555">
        <v>0</v>
      </c>
      <c r="N385" s="553">
        <v>0.32600499999999999</v>
      </c>
      <c r="O385" s="553">
        <v>0</v>
      </c>
      <c r="P385" s="553">
        <v>0</v>
      </c>
      <c r="Q385" s="553">
        <v>0.32600499999999999</v>
      </c>
      <c r="R385" s="553">
        <v>0</v>
      </c>
      <c r="S385" s="553">
        <v>0.40500000000000003</v>
      </c>
      <c r="T385" s="555">
        <v>0</v>
      </c>
      <c r="U385" s="555">
        <v>0.222</v>
      </c>
      <c r="V385" s="555">
        <v>0</v>
      </c>
      <c r="W385" s="555">
        <v>0.18300000000000002</v>
      </c>
      <c r="X385" s="92">
        <v>0</v>
      </c>
      <c r="Y385" s="92">
        <v>0</v>
      </c>
      <c r="Z385" s="92">
        <v>0</v>
      </c>
      <c r="AA385" s="91"/>
      <c r="AB385" s="92">
        <v>0</v>
      </c>
      <c r="AC385" s="92">
        <v>0</v>
      </c>
      <c r="AD385" s="92">
        <v>0</v>
      </c>
      <c r="AE385" s="92">
        <v>0</v>
      </c>
      <c r="AF385" s="92">
        <v>2015</v>
      </c>
      <c r="AG385" s="92">
        <v>0</v>
      </c>
      <c r="AH385" s="92" t="s">
        <v>529</v>
      </c>
      <c r="AI385" s="92" t="s">
        <v>610</v>
      </c>
      <c r="AJ385" s="92">
        <v>0.44500000000000001</v>
      </c>
      <c r="AK385" s="92">
        <v>0</v>
      </c>
      <c r="AL385" s="121"/>
    </row>
    <row r="386" spans="1:38" s="49" customFormat="1" ht="37.5" customHeight="1" outlineLevel="1" x14ac:dyDescent="0.25">
      <c r="A386" s="90" t="s">
        <v>353</v>
      </c>
      <c r="B386" s="48">
        <v>2.2000000000000002</v>
      </c>
      <c r="C386" s="119" t="s">
        <v>847</v>
      </c>
      <c r="D386" s="553">
        <v>0</v>
      </c>
      <c r="E386" s="555">
        <v>0</v>
      </c>
      <c r="F386" s="555">
        <v>0</v>
      </c>
      <c r="G386" s="555">
        <v>0</v>
      </c>
      <c r="H386" s="555">
        <v>0</v>
      </c>
      <c r="I386" s="553">
        <v>0</v>
      </c>
      <c r="J386" s="555">
        <v>0</v>
      </c>
      <c r="K386" s="555">
        <v>0</v>
      </c>
      <c r="L386" s="555">
        <v>0</v>
      </c>
      <c r="M386" s="555">
        <v>0</v>
      </c>
      <c r="N386" s="553">
        <v>0</v>
      </c>
      <c r="O386" s="553">
        <v>0</v>
      </c>
      <c r="P386" s="553">
        <v>0</v>
      </c>
      <c r="Q386" s="553">
        <v>0</v>
      </c>
      <c r="R386" s="553">
        <v>0</v>
      </c>
      <c r="S386" s="553">
        <v>1.2410000000000001</v>
      </c>
      <c r="T386" s="555">
        <v>4.9000000000000002E-2</v>
      </c>
      <c r="U386" s="555">
        <v>1.0649999999999999</v>
      </c>
      <c r="V386" s="555">
        <v>0</v>
      </c>
      <c r="W386" s="555">
        <v>0.12700000000000017</v>
      </c>
      <c r="X386" s="92">
        <v>0</v>
      </c>
      <c r="Y386" s="92">
        <v>0</v>
      </c>
      <c r="Z386" s="92">
        <v>0</v>
      </c>
      <c r="AA386" s="91"/>
      <c r="AB386" s="92">
        <v>0</v>
      </c>
      <c r="AC386" s="92">
        <v>0</v>
      </c>
      <c r="AD386" s="92">
        <v>0</v>
      </c>
      <c r="AE386" s="92">
        <v>0</v>
      </c>
      <c r="AF386" s="92">
        <v>2015</v>
      </c>
      <c r="AG386" s="92">
        <v>0</v>
      </c>
      <c r="AH386" s="92" t="s">
        <v>529</v>
      </c>
      <c r="AI386" s="92" t="s">
        <v>610</v>
      </c>
      <c r="AJ386" s="92">
        <v>1.036</v>
      </c>
      <c r="AK386" s="92">
        <v>0</v>
      </c>
      <c r="AL386" s="121"/>
    </row>
    <row r="387" spans="1:38" s="49" customFormat="1" ht="37.5" customHeight="1" outlineLevel="1" x14ac:dyDescent="0.25">
      <c r="A387" s="90" t="s">
        <v>353</v>
      </c>
      <c r="B387" s="48">
        <v>2.2000000000000002</v>
      </c>
      <c r="C387" s="119" t="s">
        <v>611</v>
      </c>
      <c r="D387" s="553">
        <v>0</v>
      </c>
      <c r="E387" s="555">
        <v>0</v>
      </c>
      <c r="F387" s="555">
        <v>0</v>
      </c>
      <c r="G387" s="555">
        <v>0</v>
      </c>
      <c r="H387" s="555">
        <v>0</v>
      </c>
      <c r="I387" s="553">
        <v>0</v>
      </c>
      <c r="J387" s="555">
        <v>0</v>
      </c>
      <c r="K387" s="555">
        <v>0</v>
      </c>
      <c r="L387" s="555">
        <v>0</v>
      </c>
      <c r="M387" s="555">
        <v>0</v>
      </c>
      <c r="N387" s="553">
        <v>0</v>
      </c>
      <c r="O387" s="553">
        <v>0</v>
      </c>
      <c r="P387" s="553">
        <v>0</v>
      </c>
      <c r="Q387" s="553">
        <v>0</v>
      </c>
      <c r="R387" s="553">
        <v>0</v>
      </c>
      <c r="S387" s="553">
        <v>1.9E-2</v>
      </c>
      <c r="T387" s="555">
        <v>0</v>
      </c>
      <c r="U387" s="555">
        <v>0</v>
      </c>
      <c r="V387" s="555">
        <v>0</v>
      </c>
      <c r="W387" s="555">
        <v>1.9E-2</v>
      </c>
      <c r="X387" s="92">
        <v>0</v>
      </c>
      <c r="Y387" s="92">
        <v>0</v>
      </c>
      <c r="Z387" s="92">
        <v>0</v>
      </c>
      <c r="AA387" s="91"/>
      <c r="AB387" s="92">
        <v>0</v>
      </c>
      <c r="AC387" s="92">
        <v>0</v>
      </c>
      <c r="AD387" s="92">
        <v>0</v>
      </c>
      <c r="AE387" s="92">
        <v>0</v>
      </c>
      <c r="AF387" s="92">
        <v>0</v>
      </c>
      <c r="AG387" s="92">
        <v>0</v>
      </c>
      <c r="AH387" s="92">
        <v>0</v>
      </c>
      <c r="AI387" s="92">
        <v>0</v>
      </c>
      <c r="AJ387" s="92">
        <v>0</v>
      </c>
      <c r="AK387" s="92">
        <v>0</v>
      </c>
      <c r="AL387" s="121"/>
    </row>
    <row r="388" spans="1:38" s="49" customFormat="1" ht="37.5" customHeight="1" outlineLevel="1" x14ac:dyDescent="0.25">
      <c r="A388" s="90" t="s">
        <v>353</v>
      </c>
      <c r="B388" s="48">
        <v>2.2000000000000002</v>
      </c>
      <c r="C388" s="119" t="s">
        <v>612</v>
      </c>
      <c r="D388" s="553">
        <v>0</v>
      </c>
      <c r="E388" s="555">
        <v>0</v>
      </c>
      <c r="F388" s="555">
        <v>0</v>
      </c>
      <c r="G388" s="555">
        <v>0</v>
      </c>
      <c r="H388" s="555">
        <v>0</v>
      </c>
      <c r="I388" s="553">
        <v>0</v>
      </c>
      <c r="J388" s="555">
        <v>0</v>
      </c>
      <c r="K388" s="555">
        <v>0</v>
      </c>
      <c r="L388" s="555">
        <v>0</v>
      </c>
      <c r="M388" s="555">
        <v>0</v>
      </c>
      <c r="N388" s="553">
        <v>0</v>
      </c>
      <c r="O388" s="553">
        <v>0</v>
      </c>
      <c r="P388" s="553">
        <v>0</v>
      </c>
      <c r="Q388" s="553">
        <v>0</v>
      </c>
      <c r="R388" s="553">
        <v>0</v>
      </c>
      <c r="S388" s="553">
        <v>3.4000000000000002E-2</v>
      </c>
      <c r="T388" s="555">
        <v>0</v>
      </c>
      <c r="U388" s="555">
        <v>0</v>
      </c>
      <c r="V388" s="555">
        <v>0</v>
      </c>
      <c r="W388" s="555">
        <v>3.4000000000000002E-2</v>
      </c>
      <c r="X388" s="92">
        <v>0</v>
      </c>
      <c r="Y388" s="92">
        <v>0</v>
      </c>
      <c r="Z388" s="92">
        <v>0</v>
      </c>
      <c r="AA388" s="91"/>
      <c r="AB388" s="92">
        <v>0</v>
      </c>
      <c r="AC388" s="92">
        <v>0</v>
      </c>
      <c r="AD388" s="92">
        <v>0</v>
      </c>
      <c r="AE388" s="92">
        <v>0</v>
      </c>
      <c r="AF388" s="92">
        <v>0</v>
      </c>
      <c r="AG388" s="92">
        <v>0</v>
      </c>
      <c r="AH388" s="92">
        <v>0</v>
      </c>
      <c r="AI388" s="92">
        <v>0</v>
      </c>
      <c r="AJ388" s="92">
        <v>0</v>
      </c>
      <c r="AK388" s="92">
        <v>0</v>
      </c>
      <c r="AL388" s="121"/>
    </row>
    <row r="389" spans="1:38" s="49" customFormat="1" ht="37.5" customHeight="1" outlineLevel="1" x14ac:dyDescent="0.25">
      <c r="A389" s="90" t="s">
        <v>353</v>
      </c>
      <c r="B389" s="48">
        <v>2.2000000000000002</v>
      </c>
      <c r="C389" s="119" t="s">
        <v>613</v>
      </c>
      <c r="D389" s="553">
        <v>0</v>
      </c>
      <c r="E389" s="555">
        <v>0</v>
      </c>
      <c r="F389" s="555">
        <v>0</v>
      </c>
      <c r="G389" s="555">
        <v>0</v>
      </c>
      <c r="H389" s="555">
        <v>0</v>
      </c>
      <c r="I389" s="553">
        <v>0</v>
      </c>
      <c r="J389" s="555">
        <v>0</v>
      </c>
      <c r="K389" s="555">
        <v>0</v>
      </c>
      <c r="L389" s="555">
        <v>0</v>
      </c>
      <c r="M389" s="555">
        <v>0</v>
      </c>
      <c r="N389" s="553">
        <v>0</v>
      </c>
      <c r="O389" s="553">
        <v>0</v>
      </c>
      <c r="P389" s="553">
        <v>0</v>
      </c>
      <c r="Q389" s="553">
        <v>0</v>
      </c>
      <c r="R389" s="553">
        <v>0</v>
      </c>
      <c r="S389" s="553">
        <v>0</v>
      </c>
      <c r="T389" s="555">
        <v>0</v>
      </c>
      <c r="U389" s="555">
        <v>0</v>
      </c>
      <c r="V389" s="555">
        <v>0</v>
      </c>
      <c r="W389" s="555">
        <v>0</v>
      </c>
      <c r="X389" s="92">
        <v>0</v>
      </c>
      <c r="Y389" s="92">
        <v>0</v>
      </c>
      <c r="Z389" s="92">
        <v>0</v>
      </c>
      <c r="AA389" s="91"/>
      <c r="AB389" s="92">
        <v>0</v>
      </c>
      <c r="AC389" s="92">
        <v>0</v>
      </c>
      <c r="AD389" s="92">
        <v>0</v>
      </c>
      <c r="AE389" s="92">
        <v>0</v>
      </c>
      <c r="AF389" s="92">
        <v>2015</v>
      </c>
      <c r="AG389" s="92">
        <v>0</v>
      </c>
      <c r="AH389" s="92" t="s">
        <v>529</v>
      </c>
      <c r="AI389" s="92" t="s">
        <v>610</v>
      </c>
      <c r="AJ389" s="92">
        <v>0.08</v>
      </c>
      <c r="AK389" s="92">
        <v>0</v>
      </c>
      <c r="AL389" s="121"/>
    </row>
    <row r="390" spans="1:38" s="49" customFormat="1" ht="37.5" customHeight="1" outlineLevel="1" x14ac:dyDescent="0.25">
      <c r="A390" s="90" t="s">
        <v>353</v>
      </c>
      <c r="B390" s="48">
        <v>2.2000000000000002</v>
      </c>
      <c r="C390" s="119" t="s">
        <v>614</v>
      </c>
      <c r="D390" s="553">
        <v>0</v>
      </c>
      <c r="E390" s="555">
        <v>0</v>
      </c>
      <c r="F390" s="555">
        <v>0</v>
      </c>
      <c r="G390" s="555">
        <v>0</v>
      </c>
      <c r="H390" s="555">
        <v>0</v>
      </c>
      <c r="I390" s="553">
        <v>0</v>
      </c>
      <c r="J390" s="555">
        <v>0</v>
      </c>
      <c r="K390" s="555">
        <v>0</v>
      </c>
      <c r="L390" s="555">
        <v>0</v>
      </c>
      <c r="M390" s="555">
        <v>0</v>
      </c>
      <c r="N390" s="553">
        <v>0</v>
      </c>
      <c r="O390" s="553">
        <v>0</v>
      </c>
      <c r="P390" s="553">
        <v>0</v>
      </c>
      <c r="Q390" s="553">
        <v>0</v>
      </c>
      <c r="R390" s="553">
        <v>0</v>
      </c>
      <c r="S390" s="553">
        <v>8.0000000000000002E-3</v>
      </c>
      <c r="T390" s="555">
        <v>7.0000000000000001E-3</v>
      </c>
      <c r="U390" s="555">
        <v>0</v>
      </c>
      <c r="V390" s="555">
        <v>0</v>
      </c>
      <c r="W390" s="555">
        <v>1E-3</v>
      </c>
      <c r="X390" s="92">
        <v>0</v>
      </c>
      <c r="Y390" s="92">
        <v>0</v>
      </c>
      <c r="Z390" s="92">
        <v>0</v>
      </c>
      <c r="AA390" s="91"/>
      <c r="AB390" s="92">
        <v>0</v>
      </c>
      <c r="AC390" s="92">
        <v>0</v>
      </c>
      <c r="AD390" s="92">
        <v>0</v>
      </c>
      <c r="AE390" s="92">
        <v>0</v>
      </c>
      <c r="AF390" s="92">
        <v>0</v>
      </c>
      <c r="AG390" s="92">
        <v>0</v>
      </c>
      <c r="AH390" s="92">
        <v>0</v>
      </c>
      <c r="AI390" s="92">
        <v>0</v>
      </c>
      <c r="AJ390" s="92">
        <v>0</v>
      </c>
      <c r="AK390" s="92">
        <v>0</v>
      </c>
      <c r="AL390" s="121"/>
    </row>
    <row r="391" spans="1:38" s="49" customFormat="1" ht="37.5" customHeight="1" outlineLevel="1" x14ac:dyDescent="0.25">
      <c r="A391" s="90" t="s">
        <v>353</v>
      </c>
      <c r="B391" s="48">
        <v>2.2000000000000002</v>
      </c>
      <c r="C391" s="119" t="s">
        <v>615</v>
      </c>
      <c r="D391" s="553">
        <v>0</v>
      </c>
      <c r="E391" s="555">
        <v>0</v>
      </c>
      <c r="F391" s="555">
        <v>0</v>
      </c>
      <c r="G391" s="555">
        <v>0</v>
      </c>
      <c r="H391" s="555">
        <v>0</v>
      </c>
      <c r="I391" s="553">
        <v>0</v>
      </c>
      <c r="J391" s="555">
        <v>0</v>
      </c>
      <c r="K391" s="555">
        <v>0</v>
      </c>
      <c r="L391" s="555">
        <v>0</v>
      </c>
      <c r="M391" s="555">
        <v>0</v>
      </c>
      <c r="N391" s="553">
        <v>0</v>
      </c>
      <c r="O391" s="553">
        <v>0</v>
      </c>
      <c r="P391" s="553">
        <v>0</v>
      </c>
      <c r="Q391" s="553">
        <v>0</v>
      </c>
      <c r="R391" s="553">
        <v>0</v>
      </c>
      <c r="S391" s="553">
        <v>0</v>
      </c>
      <c r="T391" s="555">
        <v>0</v>
      </c>
      <c r="U391" s="555">
        <v>0</v>
      </c>
      <c r="V391" s="555">
        <v>0</v>
      </c>
      <c r="W391" s="555">
        <v>0</v>
      </c>
      <c r="X391" s="92">
        <v>0</v>
      </c>
      <c r="Y391" s="92">
        <v>0</v>
      </c>
      <c r="Z391" s="92">
        <v>0</v>
      </c>
      <c r="AA391" s="91"/>
      <c r="AB391" s="92">
        <v>0</v>
      </c>
      <c r="AC391" s="92">
        <v>0</v>
      </c>
      <c r="AD391" s="92">
        <v>0</v>
      </c>
      <c r="AE391" s="92">
        <v>0</v>
      </c>
      <c r="AF391" s="92">
        <v>0</v>
      </c>
      <c r="AG391" s="92">
        <v>0</v>
      </c>
      <c r="AH391" s="92">
        <v>0</v>
      </c>
      <c r="AI391" s="92">
        <v>0</v>
      </c>
      <c r="AJ391" s="92">
        <v>0</v>
      </c>
      <c r="AK391" s="92">
        <v>0</v>
      </c>
      <c r="AL391" s="121"/>
    </row>
    <row r="392" spans="1:38" s="49" customFormat="1" ht="37.5" customHeight="1" outlineLevel="1" x14ac:dyDescent="0.25">
      <c r="A392" s="90" t="s">
        <v>353</v>
      </c>
      <c r="B392" s="48">
        <v>2.2000000000000002</v>
      </c>
      <c r="C392" s="119" t="s">
        <v>774</v>
      </c>
      <c r="D392" s="553">
        <v>0</v>
      </c>
      <c r="E392" s="555">
        <v>0</v>
      </c>
      <c r="F392" s="555">
        <v>0</v>
      </c>
      <c r="G392" s="555">
        <v>0</v>
      </c>
      <c r="H392" s="555">
        <v>0</v>
      </c>
      <c r="I392" s="553">
        <v>0</v>
      </c>
      <c r="J392" s="555">
        <v>0</v>
      </c>
      <c r="K392" s="555">
        <v>0</v>
      </c>
      <c r="L392" s="555">
        <v>0</v>
      </c>
      <c r="M392" s="555">
        <v>0</v>
      </c>
      <c r="N392" s="553">
        <v>0</v>
      </c>
      <c r="O392" s="553">
        <v>0</v>
      </c>
      <c r="P392" s="553">
        <v>0</v>
      </c>
      <c r="Q392" s="553">
        <v>0</v>
      </c>
      <c r="R392" s="553">
        <v>0</v>
      </c>
      <c r="S392" s="553">
        <v>0.26600000000000001</v>
      </c>
      <c r="T392" s="555">
        <v>6.4000000000000001E-2</v>
      </c>
      <c r="U392" s="555">
        <v>0.17199999999999999</v>
      </c>
      <c r="V392" s="555">
        <v>0</v>
      </c>
      <c r="W392" s="555">
        <v>3.0000000000000027E-2</v>
      </c>
      <c r="X392" s="92">
        <v>0</v>
      </c>
      <c r="Y392" s="92">
        <v>0</v>
      </c>
      <c r="Z392" s="92">
        <v>0</v>
      </c>
      <c r="AA392" s="91"/>
      <c r="AB392" s="92">
        <v>0</v>
      </c>
      <c r="AC392" s="92">
        <v>0</v>
      </c>
      <c r="AD392" s="92">
        <v>0</v>
      </c>
      <c r="AE392" s="92">
        <v>0</v>
      </c>
      <c r="AF392" s="92">
        <v>2015</v>
      </c>
      <c r="AG392" s="92">
        <v>0</v>
      </c>
      <c r="AH392" s="92" t="s">
        <v>529</v>
      </c>
      <c r="AI392" s="92" t="s">
        <v>610</v>
      </c>
      <c r="AJ392" s="92">
        <v>0.11</v>
      </c>
      <c r="AK392" s="92">
        <v>0</v>
      </c>
      <c r="AL392" s="121"/>
    </row>
    <row r="393" spans="1:38" s="49" customFormat="1" ht="37.5" customHeight="1" outlineLevel="1" x14ac:dyDescent="0.25">
      <c r="A393" s="90" t="s">
        <v>353</v>
      </c>
      <c r="B393" s="48">
        <v>2.2000000000000002</v>
      </c>
      <c r="C393" s="119" t="s">
        <v>775</v>
      </c>
      <c r="D393" s="553">
        <v>0</v>
      </c>
      <c r="E393" s="555">
        <v>0</v>
      </c>
      <c r="F393" s="555">
        <v>0</v>
      </c>
      <c r="G393" s="555">
        <v>0</v>
      </c>
      <c r="H393" s="555">
        <v>0</v>
      </c>
      <c r="I393" s="553">
        <v>1.3541037600000001</v>
      </c>
      <c r="J393" s="555">
        <v>0</v>
      </c>
      <c r="K393" s="555">
        <v>0</v>
      </c>
      <c r="L393" s="555">
        <v>1.3541037600000001</v>
      </c>
      <c r="M393" s="555">
        <v>0</v>
      </c>
      <c r="N393" s="553">
        <v>1.3541037600000001</v>
      </c>
      <c r="O393" s="553">
        <v>0</v>
      </c>
      <c r="P393" s="553">
        <v>0</v>
      </c>
      <c r="Q393" s="553">
        <v>1.3541037600000001</v>
      </c>
      <c r="R393" s="553">
        <v>0</v>
      </c>
      <c r="S393" s="553">
        <v>5.5E-2</v>
      </c>
      <c r="T393" s="555">
        <v>0</v>
      </c>
      <c r="U393" s="555">
        <v>5.2999999999999999E-2</v>
      </c>
      <c r="V393" s="555">
        <v>0</v>
      </c>
      <c r="W393" s="555">
        <v>2.0000000000000018E-3</v>
      </c>
      <c r="X393" s="92">
        <v>0</v>
      </c>
      <c r="Y393" s="92">
        <v>0</v>
      </c>
      <c r="Z393" s="92">
        <v>0</v>
      </c>
      <c r="AA393" s="91"/>
      <c r="AB393" s="92">
        <v>0</v>
      </c>
      <c r="AC393" s="92">
        <v>0</v>
      </c>
      <c r="AD393" s="92">
        <v>0</v>
      </c>
      <c r="AE393" s="92">
        <v>0</v>
      </c>
      <c r="AF393" s="92">
        <v>2015</v>
      </c>
      <c r="AG393" s="92">
        <v>0</v>
      </c>
      <c r="AH393" s="92" t="s">
        <v>529</v>
      </c>
      <c r="AI393" s="92" t="s">
        <v>610</v>
      </c>
      <c r="AJ393" s="92">
        <v>0.105</v>
      </c>
      <c r="AK393" s="92">
        <v>0</v>
      </c>
      <c r="AL393" s="121"/>
    </row>
    <row r="394" spans="1:38" s="49" customFormat="1" ht="37.5" customHeight="1" outlineLevel="1" x14ac:dyDescent="0.25">
      <c r="A394" s="90" t="s">
        <v>353</v>
      </c>
      <c r="B394" s="48">
        <v>2.2000000000000002</v>
      </c>
      <c r="C394" s="119" t="s">
        <v>776</v>
      </c>
      <c r="D394" s="553">
        <v>0</v>
      </c>
      <c r="E394" s="555">
        <v>0</v>
      </c>
      <c r="F394" s="555">
        <v>0</v>
      </c>
      <c r="G394" s="555">
        <v>0</v>
      </c>
      <c r="H394" s="555">
        <v>0</v>
      </c>
      <c r="I394" s="553">
        <v>0</v>
      </c>
      <c r="J394" s="555">
        <v>0</v>
      </c>
      <c r="K394" s="555">
        <v>0</v>
      </c>
      <c r="L394" s="555">
        <v>0</v>
      </c>
      <c r="M394" s="555">
        <v>0</v>
      </c>
      <c r="N394" s="553">
        <v>0</v>
      </c>
      <c r="O394" s="553">
        <v>0</v>
      </c>
      <c r="P394" s="553">
        <v>0</v>
      </c>
      <c r="Q394" s="553">
        <v>0</v>
      </c>
      <c r="R394" s="553">
        <v>0</v>
      </c>
      <c r="S394" s="553">
        <v>0.21299999999999999</v>
      </c>
      <c r="T394" s="555">
        <v>8.0000000000000002E-3</v>
      </c>
      <c r="U394" s="555">
        <v>0.19900000000000001</v>
      </c>
      <c r="V394" s="555">
        <v>0</v>
      </c>
      <c r="W394" s="555">
        <v>5.9999999999999845E-3</v>
      </c>
      <c r="X394" s="92">
        <v>0</v>
      </c>
      <c r="Y394" s="92">
        <v>0</v>
      </c>
      <c r="Z394" s="92">
        <v>0</v>
      </c>
      <c r="AA394" s="91"/>
      <c r="AB394" s="92">
        <v>0</v>
      </c>
      <c r="AC394" s="92">
        <v>0</v>
      </c>
      <c r="AD394" s="92">
        <v>0</v>
      </c>
      <c r="AE394" s="92">
        <v>0</v>
      </c>
      <c r="AF394" s="92">
        <v>2015</v>
      </c>
      <c r="AG394" s="92">
        <v>0</v>
      </c>
      <c r="AH394" s="92" t="s">
        <v>529</v>
      </c>
      <c r="AI394" s="92" t="s">
        <v>610</v>
      </c>
      <c r="AJ394" s="92">
        <v>0.188</v>
      </c>
      <c r="AK394" s="92">
        <v>0</v>
      </c>
      <c r="AL394" s="121"/>
    </row>
    <row r="395" spans="1:38" s="49" customFormat="1" ht="37.5" customHeight="1" outlineLevel="1" x14ac:dyDescent="0.25">
      <c r="A395" s="90" t="s">
        <v>353</v>
      </c>
      <c r="B395" s="48">
        <v>2.2000000000000002</v>
      </c>
      <c r="C395" s="119" t="s">
        <v>777</v>
      </c>
      <c r="D395" s="553">
        <v>0</v>
      </c>
      <c r="E395" s="555">
        <v>0</v>
      </c>
      <c r="F395" s="555">
        <v>0</v>
      </c>
      <c r="G395" s="555">
        <v>0</v>
      </c>
      <c r="H395" s="555">
        <v>0</v>
      </c>
      <c r="I395" s="553">
        <v>0</v>
      </c>
      <c r="J395" s="555">
        <v>0</v>
      </c>
      <c r="K395" s="555">
        <v>0</v>
      </c>
      <c r="L395" s="555">
        <v>0</v>
      </c>
      <c r="M395" s="555">
        <v>0</v>
      </c>
      <c r="N395" s="553">
        <v>0</v>
      </c>
      <c r="O395" s="553">
        <v>0</v>
      </c>
      <c r="P395" s="553">
        <v>0</v>
      </c>
      <c r="Q395" s="553">
        <v>0</v>
      </c>
      <c r="R395" s="553">
        <v>0</v>
      </c>
      <c r="S395" s="553">
        <v>0.11600000000000001</v>
      </c>
      <c r="T395" s="555">
        <v>8.9999999999999993E-3</v>
      </c>
      <c r="U395" s="555">
        <v>9.9000000000000005E-2</v>
      </c>
      <c r="V395" s="555">
        <v>0</v>
      </c>
      <c r="W395" s="555">
        <v>8.0000000000000019E-3</v>
      </c>
      <c r="X395" s="92">
        <v>0</v>
      </c>
      <c r="Y395" s="92">
        <v>0</v>
      </c>
      <c r="Z395" s="92">
        <v>0</v>
      </c>
      <c r="AA395" s="91"/>
      <c r="AB395" s="92">
        <v>0</v>
      </c>
      <c r="AC395" s="92">
        <v>0</v>
      </c>
      <c r="AD395" s="92">
        <v>0</v>
      </c>
      <c r="AE395" s="92">
        <v>0</v>
      </c>
      <c r="AF395" s="92">
        <v>2015</v>
      </c>
      <c r="AG395" s="92">
        <v>0</v>
      </c>
      <c r="AH395" s="92" t="s">
        <v>529</v>
      </c>
      <c r="AI395" s="92" t="s">
        <v>610</v>
      </c>
      <c r="AJ395" s="92">
        <v>4.8000000000000001E-2</v>
      </c>
      <c r="AK395" s="92">
        <v>0</v>
      </c>
      <c r="AL395" s="121"/>
    </row>
    <row r="396" spans="1:38" s="49" customFormat="1" ht="37.5" customHeight="1" outlineLevel="1" x14ac:dyDescent="0.25">
      <c r="A396" s="90" t="s">
        <v>353</v>
      </c>
      <c r="B396" s="48">
        <v>2.2000000000000002</v>
      </c>
      <c r="C396" s="119" t="s">
        <v>778</v>
      </c>
      <c r="D396" s="553">
        <v>0</v>
      </c>
      <c r="E396" s="555">
        <v>0</v>
      </c>
      <c r="F396" s="555">
        <v>0</v>
      </c>
      <c r="G396" s="555">
        <v>0</v>
      </c>
      <c r="H396" s="555">
        <v>0</v>
      </c>
      <c r="I396" s="553">
        <v>0</v>
      </c>
      <c r="J396" s="555">
        <v>0</v>
      </c>
      <c r="K396" s="555">
        <v>0</v>
      </c>
      <c r="L396" s="555">
        <v>0</v>
      </c>
      <c r="M396" s="555">
        <v>0</v>
      </c>
      <c r="N396" s="553">
        <v>0</v>
      </c>
      <c r="O396" s="553">
        <v>0</v>
      </c>
      <c r="P396" s="553">
        <v>0</v>
      </c>
      <c r="Q396" s="553">
        <v>0</v>
      </c>
      <c r="R396" s="553">
        <v>0</v>
      </c>
      <c r="S396" s="553">
        <v>0.47899999999999993</v>
      </c>
      <c r="T396" s="555">
        <v>7.0999999999999994E-2</v>
      </c>
      <c r="U396" s="555">
        <v>7.4999999999999997E-2</v>
      </c>
      <c r="V396" s="555">
        <v>0.17399999999999999</v>
      </c>
      <c r="W396" s="555">
        <v>0.15899999999999997</v>
      </c>
      <c r="X396" s="92">
        <v>0</v>
      </c>
      <c r="Y396" s="92">
        <v>0</v>
      </c>
      <c r="Z396" s="92">
        <v>6.3E-2</v>
      </c>
      <c r="AA396" s="91"/>
      <c r="AB396" s="92">
        <v>0</v>
      </c>
      <c r="AC396" s="92">
        <v>0</v>
      </c>
      <c r="AD396" s="92" t="s">
        <v>601</v>
      </c>
      <c r="AE396" s="92">
        <v>6.3E-2</v>
      </c>
      <c r="AF396" s="92">
        <v>2015</v>
      </c>
      <c r="AG396" s="92">
        <v>0</v>
      </c>
      <c r="AH396" s="92" t="s">
        <v>529</v>
      </c>
      <c r="AI396" s="92" t="s">
        <v>610</v>
      </c>
      <c r="AJ396" s="92">
        <v>1.4999999999999999E-2</v>
      </c>
      <c r="AK396" s="92">
        <v>0</v>
      </c>
      <c r="AL396" s="121"/>
    </row>
    <row r="397" spans="1:38" s="49" customFormat="1" ht="37.5" customHeight="1" outlineLevel="1" x14ac:dyDescent="0.25">
      <c r="A397" s="90" t="s">
        <v>353</v>
      </c>
      <c r="B397" s="48">
        <v>2.2000000000000002</v>
      </c>
      <c r="C397" s="119" t="s">
        <v>779</v>
      </c>
      <c r="D397" s="553">
        <v>0</v>
      </c>
      <c r="E397" s="555">
        <v>0</v>
      </c>
      <c r="F397" s="555">
        <v>0</v>
      </c>
      <c r="G397" s="555">
        <v>0</v>
      </c>
      <c r="H397" s="555">
        <v>0</v>
      </c>
      <c r="I397" s="553">
        <v>0</v>
      </c>
      <c r="J397" s="555">
        <v>0</v>
      </c>
      <c r="K397" s="555">
        <v>0</v>
      </c>
      <c r="L397" s="555">
        <v>0</v>
      </c>
      <c r="M397" s="555">
        <v>0</v>
      </c>
      <c r="N397" s="553">
        <v>0</v>
      </c>
      <c r="O397" s="553">
        <v>0</v>
      </c>
      <c r="P397" s="553">
        <v>0</v>
      </c>
      <c r="Q397" s="553">
        <v>0</v>
      </c>
      <c r="R397" s="553">
        <v>0</v>
      </c>
      <c r="S397" s="553">
        <v>7.6999999999999999E-2</v>
      </c>
      <c r="T397" s="555">
        <v>1.0999999999999999E-2</v>
      </c>
      <c r="U397" s="555">
        <v>3.4000000000000002E-2</v>
      </c>
      <c r="V397" s="555">
        <v>0</v>
      </c>
      <c r="W397" s="555">
        <v>3.2000000000000001E-2</v>
      </c>
      <c r="X397" s="92">
        <v>0</v>
      </c>
      <c r="Y397" s="92">
        <v>0</v>
      </c>
      <c r="Z397" s="92">
        <v>0</v>
      </c>
      <c r="AA397" s="91"/>
      <c r="AB397" s="92">
        <v>0</v>
      </c>
      <c r="AC397" s="92">
        <v>0</v>
      </c>
      <c r="AD397" s="92">
        <v>0</v>
      </c>
      <c r="AE397" s="92">
        <v>0</v>
      </c>
      <c r="AF397" s="92">
        <v>2015</v>
      </c>
      <c r="AG397" s="92">
        <v>0</v>
      </c>
      <c r="AH397" s="92" t="s">
        <v>529</v>
      </c>
      <c r="AI397" s="92" t="s">
        <v>610</v>
      </c>
      <c r="AJ397" s="92">
        <v>0.05</v>
      </c>
      <c r="AK397" s="92">
        <v>0</v>
      </c>
      <c r="AL397" s="121"/>
    </row>
    <row r="398" spans="1:38" s="49" customFormat="1" ht="37.5" customHeight="1" outlineLevel="1" x14ac:dyDescent="0.25">
      <c r="A398" s="90" t="s">
        <v>353</v>
      </c>
      <c r="B398" s="48">
        <v>2.2000000000000002</v>
      </c>
      <c r="C398" s="119" t="s">
        <v>780</v>
      </c>
      <c r="D398" s="553">
        <v>0</v>
      </c>
      <c r="E398" s="555">
        <v>0</v>
      </c>
      <c r="F398" s="555">
        <v>0</v>
      </c>
      <c r="G398" s="555">
        <v>0</v>
      </c>
      <c r="H398" s="555">
        <v>0</v>
      </c>
      <c r="I398" s="553">
        <v>0</v>
      </c>
      <c r="J398" s="555">
        <v>0</v>
      </c>
      <c r="K398" s="555">
        <v>0</v>
      </c>
      <c r="L398" s="555">
        <v>0</v>
      </c>
      <c r="M398" s="555">
        <v>0</v>
      </c>
      <c r="N398" s="553">
        <v>0</v>
      </c>
      <c r="O398" s="553">
        <v>0</v>
      </c>
      <c r="P398" s="553">
        <v>0</v>
      </c>
      <c r="Q398" s="553">
        <v>0</v>
      </c>
      <c r="R398" s="553">
        <v>0</v>
      </c>
      <c r="S398" s="553">
        <v>7.0000000000000001E-3</v>
      </c>
      <c r="T398" s="555">
        <v>7.0000000000000001E-3</v>
      </c>
      <c r="U398" s="555">
        <v>0</v>
      </c>
      <c r="V398" s="555">
        <v>0</v>
      </c>
      <c r="W398" s="555">
        <v>0</v>
      </c>
      <c r="X398" s="92">
        <v>0</v>
      </c>
      <c r="Y398" s="92">
        <v>0</v>
      </c>
      <c r="Z398" s="92">
        <v>0</v>
      </c>
      <c r="AA398" s="91"/>
      <c r="AB398" s="92">
        <v>0</v>
      </c>
      <c r="AC398" s="92">
        <v>0</v>
      </c>
      <c r="AD398" s="92">
        <v>0</v>
      </c>
      <c r="AE398" s="92">
        <v>0</v>
      </c>
      <c r="AF398" s="92">
        <v>0</v>
      </c>
      <c r="AG398" s="92">
        <v>0</v>
      </c>
      <c r="AH398" s="92">
        <v>0</v>
      </c>
      <c r="AI398" s="92">
        <v>0</v>
      </c>
      <c r="AJ398" s="92">
        <v>0</v>
      </c>
      <c r="AK398" s="92">
        <v>0</v>
      </c>
      <c r="AL398" s="121"/>
    </row>
    <row r="399" spans="1:38" s="49" customFormat="1" ht="37.5" customHeight="1" outlineLevel="1" x14ac:dyDescent="0.25">
      <c r="A399" s="90" t="s">
        <v>353</v>
      </c>
      <c r="B399" s="48">
        <v>2.2000000000000002</v>
      </c>
      <c r="C399" s="119" t="s">
        <v>781</v>
      </c>
      <c r="D399" s="553">
        <v>0</v>
      </c>
      <c r="E399" s="555">
        <v>0</v>
      </c>
      <c r="F399" s="555">
        <v>0</v>
      </c>
      <c r="G399" s="555">
        <v>0</v>
      </c>
      <c r="H399" s="555">
        <v>0</v>
      </c>
      <c r="I399" s="553">
        <v>7.6613689999999984E-2</v>
      </c>
      <c r="J399" s="555">
        <v>0</v>
      </c>
      <c r="K399" s="555">
        <v>7.6613689999999984E-2</v>
      </c>
      <c r="L399" s="555">
        <v>0</v>
      </c>
      <c r="M399" s="555">
        <v>0</v>
      </c>
      <c r="N399" s="553">
        <v>7.6613689999999984E-2</v>
      </c>
      <c r="O399" s="553">
        <v>0</v>
      </c>
      <c r="P399" s="553">
        <v>7.6613689999999984E-2</v>
      </c>
      <c r="Q399" s="553">
        <v>0</v>
      </c>
      <c r="R399" s="553">
        <v>0</v>
      </c>
      <c r="S399" s="553">
        <v>7.8E-2</v>
      </c>
      <c r="T399" s="555">
        <v>0</v>
      </c>
      <c r="U399" s="555">
        <v>0</v>
      </c>
      <c r="V399" s="555">
        <v>3.4000000000000002E-2</v>
      </c>
      <c r="W399" s="555">
        <v>4.3999999999999997E-2</v>
      </c>
      <c r="X399" s="92">
        <v>0</v>
      </c>
      <c r="Y399" s="92">
        <v>0</v>
      </c>
      <c r="Z399" s="92">
        <v>6.3E-2</v>
      </c>
      <c r="AA399" s="91"/>
      <c r="AB399" s="92">
        <v>0</v>
      </c>
      <c r="AC399" s="92">
        <v>0</v>
      </c>
      <c r="AD399" s="92" t="s">
        <v>601</v>
      </c>
      <c r="AE399" s="92">
        <v>6.3E-2</v>
      </c>
      <c r="AF399" s="92">
        <v>2015</v>
      </c>
      <c r="AG399" s="92">
        <v>0</v>
      </c>
      <c r="AH399" s="92" t="s">
        <v>529</v>
      </c>
      <c r="AI399" s="92" t="s">
        <v>610</v>
      </c>
      <c r="AJ399" s="92">
        <v>0.42099999999999999</v>
      </c>
      <c r="AK399" s="92">
        <v>0</v>
      </c>
      <c r="AL399" s="121"/>
    </row>
    <row r="400" spans="1:38" s="49" customFormat="1" ht="37.5" customHeight="1" outlineLevel="1" x14ac:dyDescent="0.25">
      <c r="A400" s="90" t="s">
        <v>353</v>
      </c>
      <c r="B400" s="48">
        <v>2.2000000000000002</v>
      </c>
      <c r="C400" s="119" t="s">
        <v>782</v>
      </c>
      <c r="D400" s="553">
        <v>0</v>
      </c>
      <c r="E400" s="555">
        <v>0</v>
      </c>
      <c r="F400" s="555">
        <v>0</v>
      </c>
      <c r="G400" s="555">
        <v>0</v>
      </c>
      <c r="H400" s="555">
        <v>0</v>
      </c>
      <c r="I400" s="553">
        <v>0</v>
      </c>
      <c r="J400" s="555">
        <v>0</v>
      </c>
      <c r="K400" s="555">
        <v>0</v>
      </c>
      <c r="L400" s="555">
        <v>0</v>
      </c>
      <c r="M400" s="555">
        <v>0</v>
      </c>
      <c r="N400" s="553">
        <v>0</v>
      </c>
      <c r="O400" s="553">
        <v>0</v>
      </c>
      <c r="P400" s="553">
        <v>0</v>
      </c>
      <c r="Q400" s="553">
        <v>0</v>
      </c>
      <c r="R400" s="553">
        <v>0</v>
      </c>
      <c r="S400" s="553">
        <v>0.104</v>
      </c>
      <c r="T400" s="555">
        <v>0</v>
      </c>
      <c r="U400" s="555">
        <v>0.1</v>
      </c>
      <c r="V400" s="555">
        <v>0</v>
      </c>
      <c r="W400" s="555">
        <v>3.9999999999999897E-3</v>
      </c>
      <c r="X400" s="92">
        <v>0</v>
      </c>
      <c r="Y400" s="92">
        <v>0</v>
      </c>
      <c r="Z400" s="92">
        <v>0</v>
      </c>
      <c r="AA400" s="91"/>
      <c r="AB400" s="92">
        <v>0</v>
      </c>
      <c r="AC400" s="92">
        <v>0</v>
      </c>
      <c r="AD400" s="92">
        <v>0</v>
      </c>
      <c r="AE400" s="92">
        <v>0</v>
      </c>
      <c r="AF400" s="92">
        <v>2015</v>
      </c>
      <c r="AG400" s="92">
        <v>0</v>
      </c>
      <c r="AH400" s="92" t="s">
        <v>529</v>
      </c>
      <c r="AI400" s="92" t="s">
        <v>610</v>
      </c>
      <c r="AJ400" s="92">
        <v>0.04</v>
      </c>
      <c r="AK400" s="92">
        <v>0</v>
      </c>
      <c r="AL400" s="121"/>
    </row>
    <row r="401" spans="1:38" s="49" customFormat="1" ht="37.5" customHeight="1" outlineLevel="1" x14ac:dyDescent="0.25">
      <c r="A401" s="90" t="s">
        <v>353</v>
      </c>
      <c r="B401" s="48">
        <v>2.2000000000000002</v>
      </c>
      <c r="C401" s="119" t="s">
        <v>783</v>
      </c>
      <c r="D401" s="553">
        <v>0</v>
      </c>
      <c r="E401" s="555">
        <v>0</v>
      </c>
      <c r="F401" s="555">
        <v>0</v>
      </c>
      <c r="G401" s="555">
        <v>0</v>
      </c>
      <c r="H401" s="555">
        <v>0</v>
      </c>
      <c r="I401" s="553">
        <v>0</v>
      </c>
      <c r="J401" s="555">
        <v>0</v>
      </c>
      <c r="K401" s="555">
        <v>0</v>
      </c>
      <c r="L401" s="555">
        <v>0</v>
      </c>
      <c r="M401" s="555">
        <v>0</v>
      </c>
      <c r="N401" s="553">
        <v>0</v>
      </c>
      <c r="O401" s="553">
        <v>0</v>
      </c>
      <c r="P401" s="553">
        <v>0</v>
      </c>
      <c r="Q401" s="553">
        <v>0</v>
      </c>
      <c r="R401" s="553">
        <v>0</v>
      </c>
      <c r="S401" s="553">
        <v>0.158</v>
      </c>
      <c r="T401" s="555">
        <v>0</v>
      </c>
      <c r="U401" s="555">
        <v>0.113</v>
      </c>
      <c r="V401" s="555">
        <v>0</v>
      </c>
      <c r="W401" s="555">
        <v>4.4999999999999998E-2</v>
      </c>
      <c r="X401" s="92">
        <v>0</v>
      </c>
      <c r="Y401" s="92">
        <v>0</v>
      </c>
      <c r="Z401" s="92">
        <v>0</v>
      </c>
      <c r="AA401" s="91"/>
      <c r="AB401" s="92">
        <v>0</v>
      </c>
      <c r="AC401" s="92">
        <v>0</v>
      </c>
      <c r="AD401" s="92">
        <v>0</v>
      </c>
      <c r="AE401" s="92">
        <v>0</v>
      </c>
      <c r="AF401" s="92">
        <v>2015</v>
      </c>
      <c r="AG401" s="92">
        <v>0</v>
      </c>
      <c r="AH401" s="92" t="s">
        <v>529</v>
      </c>
      <c r="AI401" s="92" t="s">
        <v>610</v>
      </c>
      <c r="AJ401" s="92">
        <v>0.13500000000000001</v>
      </c>
      <c r="AK401" s="92">
        <v>0</v>
      </c>
      <c r="AL401" s="121"/>
    </row>
    <row r="402" spans="1:38" s="49" customFormat="1" ht="37.5" customHeight="1" outlineLevel="1" x14ac:dyDescent="0.25">
      <c r="A402" s="90" t="s">
        <v>353</v>
      </c>
      <c r="B402" s="48">
        <v>2.2000000000000002</v>
      </c>
      <c r="C402" s="119" t="s">
        <v>784</v>
      </c>
      <c r="D402" s="553">
        <v>0</v>
      </c>
      <c r="E402" s="555">
        <v>0</v>
      </c>
      <c r="F402" s="555">
        <v>0</v>
      </c>
      <c r="G402" s="555">
        <v>0</v>
      </c>
      <c r="H402" s="555">
        <v>0</v>
      </c>
      <c r="I402" s="553">
        <v>0</v>
      </c>
      <c r="J402" s="555">
        <v>0</v>
      </c>
      <c r="K402" s="555">
        <v>0</v>
      </c>
      <c r="L402" s="555">
        <v>0</v>
      </c>
      <c r="M402" s="555">
        <v>0</v>
      </c>
      <c r="N402" s="553">
        <v>0</v>
      </c>
      <c r="O402" s="553">
        <v>0</v>
      </c>
      <c r="P402" s="553">
        <v>0</v>
      </c>
      <c r="Q402" s="553">
        <v>0</v>
      </c>
      <c r="R402" s="553">
        <v>0</v>
      </c>
      <c r="S402" s="553">
        <v>4.2999999999999997E-2</v>
      </c>
      <c r="T402" s="555">
        <v>0</v>
      </c>
      <c r="U402" s="555">
        <v>2.9000000000000001E-2</v>
      </c>
      <c r="V402" s="555">
        <v>0</v>
      </c>
      <c r="W402" s="555">
        <v>1.3999999999999995E-2</v>
      </c>
      <c r="X402" s="92">
        <v>0</v>
      </c>
      <c r="Y402" s="92">
        <v>0</v>
      </c>
      <c r="Z402" s="92">
        <v>0</v>
      </c>
      <c r="AA402" s="91"/>
      <c r="AB402" s="92">
        <v>0</v>
      </c>
      <c r="AC402" s="92">
        <v>0</v>
      </c>
      <c r="AD402" s="92">
        <v>0</v>
      </c>
      <c r="AE402" s="92">
        <v>0</v>
      </c>
      <c r="AF402" s="92">
        <v>2015</v>
      </c>
      <c r="AG402" s="92">
        <v>0</v>
      </c>
      <c r="AH402" s="92" t="s">
        <v>529</v>
      </c>
      <c r="AI402" s="92" t="s">
        <v>610</v>
      </c>
      <c r="AJ402" s="92">
        <v>0.03</v>
      </c>
      <c r="AK402" s="92">
        <v>0</v>
      </c>
      <c r="AL402" s="121"/>
    </row>
    <row r="403" spans="1:38" s="49" customFormat="1" ht="37.5" customHeight="1" outlineLevel="1" x14ac:dyDescent="0.25">
      <c r="A403" s="90" t="s">
        <v>353</v>
      </c>
      <c r="B403" s="48">
        <v>2.2000000000000002</v>
      </c>
      <c r="C403" s="119" t="s">
        <v>785</v>
      </c>
      <c r="D403" s="553">
        <v>0</v>
      </c>
      <c r="E403" s="555">
        <v>0</v>
      </c>
      <c r="F403" s="555">
        <v>0</v>
      </c>
      <c r="G403" s="555">
        <v>0</v>
      </c>
      <c r="H403" s="555">
        <v>0</v>
      </c>
      <c r="I403" s="553">
        <v>0</v>
      </c>
      <c r="J403" s="555">
        <v>0</v>
      </c>
      <c r="K403" s="555">
        <v>0</v>
      </c>
      <c r="L403" s="555">
        <v>0</v>
      </c>
      <c r="M403" s="555">
        <v>0</v>
      </c>
      <c r="N403" s="553">
        <v>0</v>
      </c>
      <c r="O403" s="553">
        <v>0</v>
      </c>
      <c r="P403" s="553">
        <v>0</v>
      </c>
      <c r="Q403" s="553">
        <v>0</v>
      </c>
      <c r="R403" s="553">
        <v>0</v>
      </c>
      <c r="S403" s="553">
        <v>3.2000000000000001E-2</v>
      </c>
      <c r="T403" s="555">
        <v>0</v>
      </c>
      <c r="U403" s="555">
        <v>2.9000000000000001E-2</v>
      </c>
      <c r="V403" s="555">
        <v>0</v>
      </c>
      <c r="W403" s="555">
        <v>2.9999999999999992E-3</v>
      </c>
      <c r="X403" s="92">
        <v>0</v>
      </c>
      <c r="Y403" s="92">
        <v>0</v>
      </c>
      <c r="Z403" s="92">
        <v>0</v>
      </c>
      <c r="AA403" s="91"/>
      <c r="AB403" s="92">
        <v>0</v>
      </c>
      <c r="AC403" s="92">
        <v>0</v>
      </c>
      <c r="AD403" s="92">
        <v>0</v>
      </c>
      <c r="AE403" s="92">
        <v>0</v>
      </c>
      <c r="AF403" s="92">
        <v>2015</v>
      </c>
      <c r="AG403" s="92">
        <v>0</v>
      </c>
      <c r="AH403" s="92" t="s">
        <v>529</v>
      </c>
      <c r="AI403" s="92" t="s">
        <v>610</v>
      </c>
      <c r="AJ403" s="92">
        <v>0.12</v>
      </c>
      <c r="AK403" s="92">
        <v>0</v>
      </c>
      <c r="AL403" s="121"/>
    </row>
    <row r="404" spans="1:38" s="49" customFormat="1" ht="37.5" customHeight="1" outlineLevel="1" x14ac:dyDescent="0.25">
      <c r="A404" s="90" t="s">
        <v>353</v>
      </c>
      <c r="B404" s="48">
        <v>2.2000000000000002</v>
      </c>
      <c r="C404" s="119" t="s">
        <v>848</v>
      </c>
      <c r="D404" s="553">
        <v>0</v>
      </c>
      <c r="E404" s="555">
        <v>0</v>
      </c>
      <c r="F404" s="555">
        <v>0</v>
      </c>
      <c r="G404" s="555">
        <v>0</v>
      </c>
      <c r="H404" s="555">
        <v>0</v>
      </c>
      <c r="I404" s="553">
        <v>4.9170680000000001E-2</v>
      </c>
      <c r="J404" s="555">
        <v>0</v>
      </c>
      <c r="K404" s="555">
        <v>0</v>
      </c>
      <c r="L404" s="555">
        <v>4.9170680000000001E-2</v>
      </c>
      <c r="M404" s="555">
        <v>0</v>
      </c>
      <c r="N404" s="553">
        <v>4.9170680000000001E-2</v>
      </c>
      <c r="O404" s="553">
        <v>0</v>
      </c>
      <c r="P404" s="553">
        <v>0</v>
      </c>
      <c r="Q404" s="553">
        <v>4.9170680000000001E-2</v>
      </c>
      <c r="R404" s="553">
        <v>0</v>
      </c>
      <c r="S404" s="553">
        <v>4.3000000000000003E-2</v>
      </c>
      <c r="T404" s="555">
        <v>4.2000000000000003E-2</v>
      </c>
      <c r="U404" s="555">
        <v>1E-3</v>
      </c>
      <c r="V404" s="555">
        <v>0</v>
      </c>
      <c r="W404" s="555">
        <v>0</v>
      </c>
      <c r="X404" s="92">
        <v>0</v>
      </c>
      <c r="Y404" s="92">
        <v>0</v>
      </c>
      <c r="Z404" s="92">
        <v>0</v>
      </c>
      <c r="AA404" s="91"/>
      <c r="AB404" s="92">
        <v>0</v>
      </c>
      <c r="AC404" s="92">
        <v>0</v>
      </c>
      <c r="AD404" s="92">
        <v>0</v>
      </c>
      <c r="AE404" s="92">
        <v>0</v>
      </c>
      <c r="AF404" s="92">
        <v>2015</v>
      </c>
      <c r="AG404" s="92">
        <v>0</v>
      </c>
      <c r="AH404" s="92" t="s">
        <v>529</v>
      </c>
      <c r="AI404" s="92" t="s">
        <v>610</v>
      </c>
      <c r="AJ404" s="92">
        <v>0.03</v>
      </c>
      <c r="AK404" s="92">
        <v>0</v>
      </c>
      <c r="AL404" s="121"/>
    </row>
    <row r="405" spans="1:38" s="49" customFormat="1" ht="37.5" customHeight="1" outlineLevel="1" x14ac:dyDescent="0.25">
      <c r="A405" s="90" t="s">
        <v>353</v>
      </c>
      <c r="B405" s="48">
        <v>2.2000000000000002</v>
      </c>
      <c r="C405" s="119" t="s">
        <v>849</v>
      </c>
      <c r="D405" s="553">
        <v>0</v>
      </c>
      <c r="E405" s="555">
        <v>0</v>
      </c>
      <c r="F405" s="555">
        <v>0</v>
      </c>
      <c r="G405" s="555">
        <v>0</v>
      </c>
      <c r="H405" s="555">
        <v>0</v>
      </c>
      <c r="I405" s="553">
        <v>0.16408191999999999</v>
      </c>
      <c r="J405" s="555">
        <v>0</v>
      </c>
      <c r="K405" s="555">
        <v>0</v>
      </c>
      <c r="L405" s="555">
        <v>0.16408191999999999</v>
      </c>
      <c r="M405" s="555">
        <v>0</v>
      </c>
      <c r="N405" s="553">
        <v>0.16408191999999999</v>
      </c>
      <c r="O405" s="553">
        <v>0</v>
      </c>
      <c r="P405" s="553">
        <v>0</v>
      </c>
      <c r="Q405" s="553">
        <v>0.16408191999999999</v>
      </c>
      <c r="R405" s="553">
        <v>0</v>
      </c>
      <c r="S405" s="553">
        <v>0.191</v>
      </c>
      <c r="T405" s="555">
        <v>1.4999999999999999E-2</v>
      </c>
      <c r="U405" s="555">
        <v>0.17599999999999999</v>
      </c>
      <c r="V405" s="555">
        <v>0</v>
      </c>
      <c r="W405" s="555">
        <v>1.3877787807814457E-17</v>
      </c>
      <c r="X405" s="92">
        <v>0</v>
      </c>
      <c r="Y405" s="92">
        <v>0</v>
      </c>
      <c r="Z405" s="92">
        <v>0</v>
      </c>
      <c r="AA405" s="91"/>
      <c r="AB405" s="92">
        <v>0</v>
      </c>
      <c r="AC405" s="92">
        <v>0</v>
      </c>
      <c r="AD405" s="92">
        <v>0</v>
      </c>
      <c r="AE405" s="92">
        <v>0</v>
      </c>
      <c r="AF405" s="92">
        <v>2015</v>
      </c>
      <c r="AG405" s="92">
        <v>0</v>
      </c>
      <c r="AH405" s="92" t="s">
        <v>529</v>
      </c>
      <c r="AI405" s="92" t="s">
        <v>610</v>
      </c>
      <c r="AJ405" s="92">
        <v>0.217</v>
      </c>
      <c r="AK405" s="92">
        <v>0</v>
      </c>
      <c r="AL405" s="121"/>
    </row>
    <row r="406" spans="1:38" s="49" customFormat="1" ht="37.5" customHeight="1" outlineLevel="1" x14ac:dyDescent="0.25">
      <c r="A406" s="90" t="s">
        <v>353</v>
      </c>
      <c r="B406" s="48">
        <v>2.2000000000000002</v>
      </c>
      <c r="C406" s="119" t="s">
        <v>850</v>
      </c>
      <c r="D406" s="553">
        <v>0</v>
      </c>
      <c r="E406" s="555">
        <v>0</v>
      </c>
      <c r="F406" s="555">
        <v>0</v>
      </c>
      <c r="G406" s="555">
        <v>0</v>
      </c>
      <c r="H406" s="555">
        <v>0</v>
      </c>
      <c r="I406" s="553">
        <v>0</v>
      </c>
      <c r="J406" s="555">
        <v>0</v>
      </c>
      <c r="K406" s="555">
        <v>0</v>
      </c>
      <c r="L406" s="555">
        <v>0</v>
      </c>
      <c r="M406" s="555">
        <v>0</v>
      </c>
      <c r="N406" s="553">
        <v>0</v>
      </c>
      <c r="O406" s="553">
        <v>0</v>
      </c>
      <c r="P406" s="553">
        <v>0</v>
      </c>
      <c r="Q406" s="553">
        <v>0</v>
      </c>
      <c r="R406" s="553">
        <v>0</v>
      </c>
      <c r="S406" s="553">
        <v>0.3</v>
      </c>
      <c r="T406" s="555">
        <v>3.5999999999999997E-2</v>
      </c>
      <c r="U406" s="555">
        <v>0.249</v>
      </c>
      <c r="V406" s="555">
        <v>0</v>
      </c>
      <c r="W406" s="555">
        <v>1.4999999999999993E-2</v>
      </c>
      <c r="X406" s="92">
        <v>0</v>
      </c>
      <c r="Y406" s="92">
        <v>0</v>
      </c>
      <c r="Z406" s="92">
        <v>0</v>
      </c>
      <c r="AA406" s="91"/>
      <c r="AB406" s="92">
        <v>0</v>
      </c>
      <c r="AC406" s="92">
        <v>0</v>
      </c>
      <c r="AD406" s="92">
        <v>0</v>
      </c>
      <c r="AE406" s="92">
        <v>0</v>
      </c>
      <c r="AF406" s="92">
        <v>2015</v>
      </c>
      <c r="AG406" s="92">
        <v>0</v>
      </c>
      <c r="AH406" s="92" t="s">
        <v>529</v>
      </c>
      <c r="AI406" s="92" t="s">
        <v>610</v>
      </c>
      <c r="AJ406" s="92">
        <v>0.28000000000000003</v>
      </c>
      <c r="AK406" s="92">
        <v>0</v>
      </c>
      <c r="AL406" s="121"/>
    </row>
    <row r="407" spans="1:38" s="49" customFormat="1" ht="37.5" customHeight="1" outlineLevel="1" x14ac:dyDescent="0.25">
      <c r="A407" s="90" t="s">
        <v>353</v>
      </c>
      <c r="B407" s="48">
        <v>2.2000000000000002</v>
      </c>
      <c r="C407" s="119" t="s">
        <v>851</v>
      </c>
      <c r="D407" s="553">
        <v>0</v>
      </c>
      <c r="E407" s="555">
        <v>0</v>
      </c>
      <c r="F407" s="555">
        <v>0</v>
      </c>
      <c r="G407" s="555">
        <v>0</v>
      </c>
      <c r="H407" s="555">
        <v>0</v>
      </c>
      <c r="I407" s="553">
        <v>0.1670625</v>
      </c>
      <c r="J407" s="555">
        <v>0</v>
      </c>
      <c r="K407" s="555">
        <v>0</v>
      </c>
      <c r="L407" s="555">
        <v>0.1670625</v>
      </c>
      <c r="M407" s="555">
        <v>0</v>
      </c>
      <c r="N407" s="553">
        <v>0.1670625</v>
      </c>
      <c r="O407" s="553">
        <v>0</v>
      </c>
      <c r="P407" s="553">
        <v>0</v>
      </c>
      <c r="Q407" s="553">
        <v>0.1670625</v>
      </c>
      <c r="R407" s="553">
        <v>0</v>
      </c>
      <c r="S407" s="553">
        <v>0.224</v>
      </c>
      <c r="T407" s="555">
        <v>3.3000000000000002E-2</v>
      </c>
      <c r="U407" s="555">
        <v>0.17799999999999999</v>
      </c>
      <c r="V407" s="555">
        <v>0</v>
      </c>
      <c r="W407" s="555">
        <v>1.3000000000000012E-2</v>
      </c>
      <c r="X407" s="92">
        <v>0</v>
      </c>
      <c r="Y407" s="92">
        <v>0</v>
      </c>
      <c r="Z407" s="92">
        <v>0</v>
      </c>
      <c r="AA407" s="91"/>
      <c r="AB407" s="92">
        <v>0</v>
      </c>
      <c r="AC407" s="92">
        <v>0</v>
      </c>
      <c r="AD407" s="92">
        <v>0</v>
      </c>
      <c r="AE407" s="92">
        <v>0</v>
      </c>
      <c r="AF407" s="92">
        <v>2015</v>
      </c>
      <c r="AG407" s="92">
        <v>0</v>
      </c>
      <c r="AH407" s="92" t="s">
        <v>529</v>
      </c>
      <c r="AI407" s="92" t="s">
        <v>610</v>
      </c>
      <c r="AJ407" s="92">
        <v>0.14899999999999999</v>
      </c>
      <c r="AK407" s="92">
        <v>0</v>
      </c>
      <c r="AL407" s="121"/>
    </row>
    <row r="408" spans="1:38" s="49" customFormat="1" ht="37.5" customHeight="1" outlineLevel="1" x14ac:dyDescent="0.25">
      <c r="A408" s="90" t="s">
        <v>353</v>
      </c>
      <c r="B408" s="48">
        <v>2.2000000000000002</v>
      </c>
      <c r="C408" s="119" t="s">
        <v>852</v>
      </c>
      <c r="D408" s="553">
        <v>0</v>
      </c>
      <c r="E408" s="555">
        <v>0</v>
      </c>
      <c r="F408" s="555">
        <v>0</v>
      </c>
      <c r="G408" s="555">
        <v>0</v>
      </c>
      <c r="H408" s="555">
        <v>0</v>
      </c>
      <c r="I408" s="553">
        <v>0</v>
      </c>
      <c r="J408" s="555">
        <v>0</v>
      </c>
      <c r="K408" s="555">
        <v>0</v>
      </c>
      <c r="L408" s="555">
        <v>0</v>
      </c>
      <c r="M408" s="555">
        <v>0</v>
      </c>
      <c r="N408" s="553">
        <v>0</v>
      </c>
      <c r="O408" s="553">
        <v>0</v>
      </c>
      <c r="P408" s="553">
        <v>0</v>
      </c>
      <c r="Q408" s="553">
        <v>0</v>
      </c>
      <c r="R408" s="553">
        <v>0</v>
      </c>
      <c r="S408" s="553">
        <v>3.1E-2</v>
      </c>
      <c r="T408" s="555">
        <v>1.7000000000000001E-2</v>
      </c>
      <c r="U408" s="555">
        <v>1.4E-2</v>
      </c>
      <c r="V408" s="555">
        <v>0</v>
      </c>
      <c r="W408" s="555">
        <v>0</v>
      </c>
      <c r="X408" s="92">
        <v>0</v>
      </c>
      <c r="Y408" s="92">
        <v>0</v>
      </c>
      <c r="Z408" s="92">
        <v>0</v>
      </c>
      <c r="AA408" s="91"/>
      <c r="AB408" s="92">
        <v>0</v>
      </c>
      <c r="AC408" s="92">
        <v>0</v>
      </c>
      <c r="AD408" s="92">
        <v>0</v>
      </c>
      <c r="AE408" s="92">
        <v>0</v>
      </c>
      <c r="AF408" s="92">
        <v>2015</v>
      </c>
      <c r="AG408" s="92">
        <v>0</v>
      </c>
      <c r="AH408" s="92" t="s">
        <v>529</v>
      </c>
      <c r="AI408" s="92" t="s">
        <v>610</v>
      </c>
      <c r="AJ408" s="92">
        <v>0.03</v>
      </c>
      <c r="AK408" s="92">
        <v>0</v>
      </c>
      <c r="AL408" s="121"/>
    </row>
    <row r="409" spans="1:38" s="49" customFormat="1" ht="37.5" customHeight="1" outlineLevel="1" x14ac:dyDescent="0.25">
      <c r="A409" s="90" t="s">
        <v>353</v>
      </c>
      <c r="B409" s="48">
        <v>2.2000000000000002</v>
      </c>
      <c r="C409" s="119" t="s">
        <v>853</v>
      </c>
      <c r="D409" s="553">
        <v>0</v>
      </c>
      <c r="E409" s="555">
        <v>0</v>
      </c>
      <c r="F409" s="555">
        <v>0</v>
      </c>
      <c r="G409" s="555">
        <v>0</v>
      </c>
      <c r="H409" s="555">
        <v>0</v>
      </c>
      <c r="I409" s="553">
        <v>0</v>
      </c>
      <c r="J409" s="555">
        <v>0</v>
      </c>
      <c r="K409" s="555">
        <v>0</v>
      </c>
      <c r="L409" s="555">
        <v>0</v>
      </c>
      <c r="M409" s="555">
        <v>0</v>
      </c>
      <c r="N409" s="553">
        <v>0</v>
      </c>
      <c r="O409" s="553">
        <v>0</v>
      </c>
      <c r="P409" s="553">
        <v>0</v>
      </c>
      <c r="Q409" s="553">
        <v>0</v>
      </c>
      <c r="R409" s="553">
        <v>0</v>
      </c>
      <c r="S409" s="553">
        <v>7.2999999999999995E-2</v>
      </c>
      <c r="T409" s="555">
        <v>1.2E-2</v>
      </c>
      <c r="U409" s="555">
        <v>5.8999999999999997E-2</v>
      </c>
      <c r="V409" s="555">
        <v>0</v>
      </c>
      <c r="W409" s="555">
        <v>1.9999999999999983E-3</v>
      </c>
      <c r="X409" s="92">
        <v>0</v>
      </c>
      <c r="Y409" s="92">
        <v>0</v>
      </c>
      <c r="Z409" s="92">
        <v>0</v>
      </c>
      <c r="AA409" s="91"/>
      <c r="AB409" s="92">
        <v>0</v>
      </c>
      <c r="AC409" s="92">
        <v>0</v>
      </c>
      <c r="AD409" s="92">
        <v>0</v>
      </c>
      <c r="AE409" s="92">
        <v>0</v>
      </c>
      <c r="AF409" s="92">
        <v>2015</v>
      </c>
      <c r="AG409" s="92">
        <v>0</v>
      </c>
      <c r="AH409" s="92" t="s">
        <v>529</v>
      </c>
      <c r="AI409" s="92" t="s">
        <v>610</v>
      </c>
      <c r="AJ409" s="92">
        <v>0.13</v>
      </c>
      <c r="AK409" s="92">
        <v>0</v>
      </c>
      <c r="AL409" s="121"/>
    </row>
    <row r="410" spans="1:38" s="49" customFormat="1" ht="37.5" customHeight="1" outlineLevel="1" x14ac:dyDescent="0.25">
      <c r="A410" s="90" t="s">
        <v>353</v>
      </c>
      <c r="B410" s="48">
        <v>2.2000000000000002</v>
      </c>
      <c r="C410" s="119" t="s">
        <v>854</v>
      </c>
      <c r="D410" s="553">
        <v>0</v>
      </c>
      <c r="E410" s="555">
        <v>0</v>
      </c>
      <c r="F410" s="555">
        <v>0</v>
      </c>
      <c r="G410" s="555">
        <v>0</v>
      </c>
      <c r="H410" s="555">
        <v>0</v>
      </c>
      <c r="I410" s="553">
        <v>0</v>
      </c>
      <c r="J410" s="555">
        <v>0</v>
      </c>
      <c r="K410" s="555">
        <v>0</v>
      </c>
      <c r="L410" s="555">
        <v>0</v>
      </c>
      <c r="M410" s="555">
        <v>0</v>
      </c>
      <c r="N410" s="553">
        <v>0</v>
      </c>
      <c r="O410" s="553">
        <v>0</v>
      </c>
      <c r="P410" s="553">
        <v>0</v>
      </c>
      <c r="Q410" s="553">
        <v>0</v>
      </c>
      <c r="R410" s="553">
        <v>0</v>
      </c>
      <c r="S410" s="553">
        <v>0.36399999999999999</v>
      </c>
      <c r="T410" s="555">
        <v>1.2999999999999999E-2</v>
      </c>
      <c r="U410" s="555">
        <v>0.12</v>
      </c>
      <c r="V410" s="555">
        <v>0.217</v>
      </c>
      <c r="W410" s="555">
        <v>1.3999999999999997E-2</v>
      </c>
      <c r="X410" s="92">
        <v>0</v>
      </c>
      <c r="Y410" s="92">
        <v>0</v>
      </c>
      <c r="Z410" s="92">
        <v>6.3E-2</v>
      </c>
      <c r="AA410" s="91"/>
      <c r="AB410" s="92">
        <v>0</v>
      </c>
      <c r="AC410" s="92">
        <v>0</v>
      </c>
      <c r="AD410" s="92" t="s">
        <v>601</v>
      </c>
      <c r="AE410" s="92">
        <v>6.3E-2</v>
      </c>
      <c r="AF410" s="92">
        <v>0</v>
      </c>
      <c r="AG410" s="92">
        <v>0</v>
      </c>
      <c r="AH410" s="92">
        <v>0</v>
      </c>
      <c r="AI410" s="92">
        <v>0</v>
      </c>
      <c r="AJ410" s="92">
        <v>0</v>
      </c>
      <c r="AK410" s="92">
        <v>0</v>
      </c>
      <c r="AL410" s="121"/>
    </row>
    <row r="411" spans="1:38" s="49" customFormat="1" ht="37.5" customHeight="1" outlineLevel="1" x14ac:dyDescent="0.25">
      <c r="A411" s="90" t="s">
        <v>353</v>
      </c>
      <c r="B411" s="48">
        <v>2.2000000000000002</v>
      </c>
      <c r="C411" s="119" t="s">
        <v>855</v>
      </c>
      <c r="D411" s="553">
        <v>0</v>
      </c>
      <c r="E411" s="555">
        <v>0</v>
      </c>
      <c r="F411" s="555">
        <v>0</v>
      </c>
      <c r="G411" s="555">
        <v>0</v>
      </c>
      <c r="H411" s="555">
        <v>0</v>
      </c>
      <c r="I411" s="553">
        <v>0</v>
      </c>
      <c r="J411" s="555">
        <v>0</v>
      </c>
      <c r="K411" s="555">
        <v>0</v>
      </c>
      <c r="L411" s="555">
        <v>0</v>
      </c>
      <c r="M411" s="555">
        <v>0</v>
      </c>
      <c r="N411" s="553">
        <v>0</v>
      </c>
      <c r="O411" s="553">
        <v>0</v>
      </c>
      <c r="P411" s="553">
        <v>0</v>
      </c>
      <c r="Q411" s="553">
        <v>0</v>
      </c>
      <c r="R411" s="553">
        <v>0</v>
      </c>
      <c r="S411" s="553">
        <v>7.9000000000000001E-2</v>
      </c>
      <c r="T411" s="555">
        <v>0</v>
      </c>
      <c r="U411" s="555">
        <v>4.8000000000000001E-2</v>
      </c>
      <c r="V411" s="555">
        <v>0</v>
      </c>
      <c r="W411" s="555">
        <v>3.1E-2</v>
      </c>
      <c r="X411" s="92">
        <v>0</v>
      </c>
      <c r="Y411" s="92">
        <v>0</v>
      </c>
      <c r="Z411" s="92">
        <v>0</v>
      </c>
      <c r="AA411" s="91"/>
      <c r="AB411" s="92">
        <v>0</v>
      </c>
      <c r="AC411" s="92">
        <v>0</v>
      </c>
      <c r="AD411" s="92">
        <v>0</v>
      </c>
      <c r="AE411" s="92">
        <v>0</v>
      </c>
      <c r="AF411" s="92">
        <v>0</v>
      </c>
      <c r="AG411" s="92">
        <v>0</v>
      </c>
      <c r="AH411" s="92">
        <v>0</v>
      </c>
      <c r="AI411" s="92">
        <v>0</v>
      </c>
      <c r="AJ411" s="92">
        <v>0</v>
      </c>
      <c r="AK411" s="92">
        <v>0</v>
      </c>
      <c r="AL411" s="121"/>
    </row>
    <row r="412" spans="1:38" s="49" customFormat="1" ht="37.5" customHeight="1" outlineLevel="1" x14ac:dyDescent="0.25">
      <c r="A412" s="90" t="s">
        <v>353</v>
      </c>
      <c r="B412" s="48">
        <v>2.2000000000000002</v>
      </c>
      <c r="C412" s="119" t="s">
        <v>856</v>
      </c>
      <c r="D412" s="553">
        <v>0</v>
      </c>
      <c r="E412" s="555">
        <v>0</v>
      </c>
      <c r="F412" s="555">
        <v>0</v>
      </c>
      <c r="G412" s="555">
        <v>0</v>
      </c>
      <c r="H412" s="555">
        <v>0</v>
      </c>
      <c r="I412" s="553">
        <v>0</v>
      </c>
      <c r="J412" s="555">
        <v>0</v>
      </c>
      <c r="K412" s="555">
        <v>0</v>
      </c>
      <c r="L412" s="555">
        <v>0</v>
      </c>
      <c r="M412" s="555">
        <v>0</v>
      </c>
      <c r="N412" s="553">
        <v>0</v>
      </c>
      <c r="O412" s="553">
        <v>0</v>
      </c>
      <c r="P412" s="553">
        <v>0</v>
      </c>
      <c r="Q412" s="553">
        <v>0</v>
      </c>
      <c r="R412" s="553">
        <v>0</v>
      </c>
      <c r="S412" s="553">
        <v>0.14499999999999999</v>
      </c>
      <c r="T412" s="555">
        <v>0</v>
      </c>
      <c r="U412" s="555">
        <v>0.1</v>
      </c>
      <c r="V412" s="555">
        <v>0</v>
      </c>
      <c r="W412" s="555">
        <v>4.4999999999999984E-2</v>
      </c>
      <c r="X412" s="92">
        <v>0</v>
      </c>
      <c r="Y412" s="92">
        <v>0</v>
      </c>
      <c r="Z412" s="92">
        <v>0</v>
      </c>
      <c r="AA412" s="91"/>
      <c r="AB412" s="92">
        <v>0</v>
      </c>
      <c r="AC412" s="92">
        <v>0</v>
      </c>
      <c r="AD412" s="92">
        <v>0</v>
      </c>
      <c r="AE412" s="92">
        <v>0</v>
      </c>
      <c r="AF412" s="92">
        <v>2015</v>
      </c>
      <c r="AG412" s="92">
        <v>0</v>
      </c>
      <c r="AH412" s="92" t="s">
        <v>529</v>
      </c>
      <c r="AI412" s="92" t="s">
        <v>610</v>
      </c>
      <c r="AJ412" s="92">
        <v>0.18</v>
      </c>
      <c r="AK412" s="92">
        <v>0</v>
      </c>
      <c r="AL412" s="121"/>
    </row>
    <row r="413" spans="1:38" s="49" customFormat="1" ht="37.5" customHeight="1" outlineLevel="1" x14ac:dyDescent="0.25">
      <c r="A413" s="90" t="s">
        <v>353</v>
      </c>
      <c r="B413" s="48">
        <v>2.2000000000000002</v>
      </c>
      <c r="C413" s="119" t="s">
        <v>857</v>
      </c>
      <c r="D413" s="553">
        <v>0</v>
      </c>
      <c r="E413" s="555">
        <v>0</v>
      </c>
      <c r="F413" s="555">
        <v>0</v>
      </c>
      <c r="G413" s="555">
        <v>0</v>
      </c>
      <c r="H413" s="555">
        <v>0</v>
      </c>
      <c r="I413" s="553">
        <v>0</v>
      </c>
      <c r="J413" s="555">
        <v>0</v>
      </c>
      <c r="K413" s="555">
        <v>0</v>
      </c>
      <c r="L413" s="555">
        <v>0</v>
      </c>
      <c r="M413" s="555">
        <v>0</v>
      </c>
      <c r="N413" s="553">
        <v>0</v>
      </c>
      <c r="O413" s="553">
        <v>0</v>
      </c>
      <c r="P413" s="553">
        <v>0</v>
      </c>
      <c r="Q413" s="553">
        <v>0</v>
      </c>
      <c r="R413" s="553">
        <v>0</v>
      </c>
      <c r="S413" s="553">
        <v>1.423</v>
      </c>
      <c r="T413" s="555">
        <v>0</v>
      </c>
      <c r="U413" s="555">
        <v>0.95899999999999996</v>
      </c>
      <c r="V413" s="555">
        <v>0</v>
      </c>
      <c r="W413" s="555">
        <v>0.46400000000000008</v>
      </c>
      <c r="X413" s="92">
        <v>0</v>
      </c>
      <c r="Y413" s="92">
        <v>0</v>
      </c>
      <c r="Z413" s="92">
        <v>0</v>
      </c>
      <c r="AA413" s="91"/>
      <c r="AB413" s="92">
        <v>0</v>
      </c>
      <c r="AC413" s="92">
        <v>0</v>
      </c>
      <c r="AD413" s="92">
        <v>0</v>
      </c>
      <c r="AE413" s="92">
        <v>0</v>
      </c>
      <c r="AF413" s="92">
        <v>2015</v>
      </c>
      <c r="AG413" s="92">
        <v>0</v>
      </c>
      <c r="AH413" s="92" t="s">
        <v>529</v>
      </c>
      <c r="AI413" s="92" t="s">
        <v>610</v>
      </c>
      <c r="AJ413" s="92">
        <v>1.1499999999999999</v>
      </c>
      <c r="AK413" s="92">
        <v>0</v>
      </c>
      <c r="AL413" s="121"/>
    </row>
    <row r="414" spans="1:38" s="49" customFormat="1" ht="37.5" customHeight="1" outlineLevel="1" x14ac:dyDescent="0.25">
      <c r="A414" s="90" t="s">
        <v>353</v>
      </c>
      <c r="B414" s="48">
        <v>2.2000000000000002</v>
      </c>
      <c r="C414" s="119" t="s">
        <v>858</v>
      </c>
      <c r="D414" s="553">
        <v>0</v>
      </c>
      <c r="E414" s="555">
        <v>0</v>
      </c>
      <c r="F414" s="555">
        <v>0</v>
      </c>
      <c r="G414" s="555">
        <v>0</v>
      </c>
      <c r="H414" s="555">
        <v>0</v>
      </c>
      <c r="I414" s="553">
        <v>0</v>
      </c>
      <c r="J414" s="555">
        <v>0</v>
      </c>
      <c r="K414" s="555">
        <v>0</v>
      </c>
      <c r="L414" s="555">
        <v>0</v>
      </c>
      <c r="M414" s="555">
        <v>0</v>
      </c>
      <c r="N414" s="553">
        <v>0</v>
      </c>
      <c r="O414" s="553">
        <v>0</v>
      </c>
      <c r="P414" s="553">
        <v>0</v>
      </c>
      <c r="Q414" s="553">
        <v>0</v>
      </c>
      <c r="R414" s="553">
        <v>0</v>
      </c>
      <c r="S414" s="553">
        <v>0.249</v>
      </c>
      <c r="T414" s="555">
        <v>0</v>
      </c>
      <c r="U414" s="555">
        <v>0.23799999999999999</v>
      </c>
      <c r="V414" s="555">
        <v>0</v>
      </c>
      <c r="W414" s="555">
        <v>1.100000000000001E-2</v>
      </c>
      <c r="X414" s="92">
        <v>0</v>
      </c>
      <c r="Y414" s="92">
        <v>0</v>
      </c>
      <c r="Z414" s="92">
        <v>0</v>
      </c>
      <c r="AA414" s="91"/>
      <c r="AB414" s="92">
        <v>0</v>
      </c>
      <c r="AC414" s="92">
        <v>0</v>
      </c>
      <c r="AD414" s="92">
        <v>0</v>
      </c>
      <c r="AE414" s="92">
        <v>0</v>
      </c>
      <c r="AF414" s="92">
        <v>2015</v>
      </c>
      <c r="AG414" s="92">
        <v>0</v>
      </c>
      <c r="AH414" s="92" t="s">
        <v>529</v>
      </c>
      <c r="AI414" s="92" t="s">
        <v>610</v>
      </c>
      <c r="AJ414" s="92">
        <v>0.23</v>
      </c>
      <c r="AK414" s="92">
        <v>0</v>
      </c>
      <c r="AL414" s="121"/>
    </row>
    <row r="415" spans="1:38" s="49" customFormat="1" ht="37.5" customHeight="1" outlineLevel="1" x14ac:dyDescent="0.25">
      <c r="A415" s="90" t="s">
        <v>353</v>
      </c>
      <c r="B415" s="48">
        <v>2.2000000000000002</v>
      </c>
      <c r="C415" s="119" t="s">
        <v>954</v>
      </c>
      <c r="D415" s="553">
        <v>0</v>
      </c>
      <c r="E415" s="555">
        <v>0</v>
      </c>
      <c r="F415" s="555">
        <v>0</v>
      </c>
      <c r="G415" s="555">
        <v>0</v>
      </c>
      <c r="H415" s="555">
        <v>0</v>
      </c>
      <c r="I415" s="553">
        <v>6.5674999999999997E-2</v>
      </c>
      <c r="J415" s="555">
        <v>0</v>
      </c>
      <c r="K415" s="555">
        <v>0</v>
      </c>
      <c r="L415" s="555">
        <v>6.5674999999999997E-2</v>
      </c>
      <c r="M415" s="555">
        <v>0</v>
      </c>
      <c r="N415" s="553">
        <v>6.5674999999999997E-2</v>
      </c>
      <c r="O415" s="553">
        <v>0</v>
      </c>
      <c r="P415" s="553">
        <v>0</v>
      </c>
      <c r="Q415" s="553">
        <v>6.5674999999999997E-2</v>
      </c>
      <c r="R415" s="553">
        <v>0</v>
      </c>
      <c r="S415" s="553">
        <v>0.156</v>
      </c>
      <c r="T415" s="555">
        <v>3.5999999999999997E-2</v>
      </c>
      <c r="U415" s="555">
        <v>0.11700000000000001</v>
      </c>
      <c r="V415" s="555">
        <v>0</v>
      </c>
      <c r="W415" s="555">
        <v>2.9999999999999957E-3</v>
      </c>
      <c r="X415" s="92">
        <v>0</v>
      </c>
      <c r="Y415" s="92">
        <v>0</v>
      </c>
      <c r="Z415" s="92">
        <v>0</v>
      </c>
      <c r="AA415" s="91"/>
      <c r="AB415" s="92">
        <v>0</v>
      </c>
      <c r="AC415" s="92">
        <v>0</v>
      </c>
      <c r="AD415" s="92">
        <v>0</v>
      </c>
      <c r="AE415" s="92">
        <v>0</v>
      </c>
      <c r="AF415" s="92">
        <v>2015</v>
      </c>
      <c r="AG415" s="92">
        <v>0</v>
      </c>
      <c r="AH415" s="92" t="s">
        <v>529</v>
      </c>
      <c r="AI415" s="92" t="s">
        <v>610</v>
      </c>
      <c r="AJ415" s="92">
        <v>0.34300000000000003</v>
      </c>
      <c r="AK415" s="92">
        <v>0</v>
      </c>
      <c r="AL415" s="121"/>
    </row>
    <row r="416" spans="1:38" s="49" customFormat="1" ht="37.5" customHeight="1" outlineLevel="1" x14ac:dyDescent="0.25">
      <c r="A416" s="90" t="s">
        <v>353</v>
      </c>
      <c r="B416" s="48">
        <v>2.2000000000000002</v>
      </c>
      <c r="C416" s="119" t="s">
        <v>955</v>
      </c>
      <c r="D416" s="553">
        <v>0</v>
      </c>
      <c r="E416" s="555">
        <v>0</v>
      </c>
      <c r="F416" s="555">
        <v>0</v>
      </c>
      <c r="G416" s="555">
        <v>0</v>
      </c>
      <c r="H416" s="555">
        <v>0</v>
      </c>
      <c r="I416" s="553">
        <v>0</v>
      </c>
      <c r="J416" s="555">
        <v>0</v>
      </c>
      <c r="K416" s="555">
        <v>0</v>
      </c>
      <c r="L416" s="555">
        <v>0</v>
      </c>
      <c r="M416" s="555">
        <v>0</v>
      </c>
      <c r="N416" s="553">
        <v>0</v>
      </c>
      <c r="O416" s="553">
        <v>0</v>
      </c>
      <c r="P416" s="553">
        <v>0</v>
      </c>
      <c r="Q416" s="553">
        <v>0</v>
      </c>
      <c r="R416" s="553">
        <v>0</v>
      </c>
      <c r="S416" s="553">
        <v>5.8000000000000003E-2</v>
      </c>
      <c r="T416" s="555">
        <v>0</v>
      </c>
      <c r="U416" s="555">
        <v>5.3999999999999999E-2</v>
      </c>
      <c r="V416" s="555">
        <v>0</v>
      </c>
      <c r="W416" s="555">
        <v>4.0000000000000036E-3</v>
      </c>
      <c r="X416" s="92">
        <v>0</v>
      </c>
      <c r="Y416" s="92">
        <v>0</v>
      </c>
      <c r="Z416" s="92">
        <v>0</v>
      </c>
      <c r="AA416" s="91"/>
      <c r="AB416" s="92">
        <v>0</v>
      </c>
      <c r="AC416" s="92">
        <v>0</v>
      </c>
      <c r="AD416" s="92">
        <v>0</v>
      </c>
      <c r="AE416" s="92">
        <v>0</v>
      </c>
      <c r="AF416" s="92">
        <v>0</v>
      </c>
      <c r="AG416" s="92">
        <v>0</v>
      </c>
      <c r="AH416" s="92">
        <v>0</v>
      </c>
      <c r="AI416" s="92">
        <v>0</v>
      </c>
      <c r="AJ416" s="92">
        <v>0</v>
      </c>
      <c r="AK416" s="92">
        <v>0</v>
      </c>
      <c r="AL416" s="121"/>
    </row>
    <row r="417" spans="1:38" s="49" customFormat="1" ht="37.5" customHeight="1" outlineLevel="1" x14ac:dyDescent="0.25">
      <c r="A417" s="90" t="s">
        <v>353</v>
      </c>
      <c r="B417" s="48">
        <v>2.2000000000000002</v>
      </c>
      <c r="C417" s="119" t="s">
        <v>956</v>
      </c>
      <c r="D417" s="553">
        <v>0</v>
      </c>
      <c r="E417" s="555">
        <v>0</v>
      </c>
      <c r="F417" s="555">
        <v>0</v>
      </c>
      <c r="G417" s="555">
        <v>0</v>
      </c>
      <c r="H417" s="555">
        <v>0</v>
      </c>
      <c r="I417" s="553">
        <v>0</v>
      </c>
      <c r="J417" s="555">
        <v>0</v>
      </c>
      <c r="K417" s="555">
        <v>0</v>
      </c>
      <c r="L417" s="555">
        <v>0</v>
      </c>
      <c r="M417" s="555">
        <v>0</v>
      </c>
      <c r="N417" s="553">
        <v>0</v>
      </c>
      <c r="O417" s="553">
        <v>0</v>
      </c>
      <c r="P417" s="553">
        <v>0</v>
      </c>
      <c r="Q417" s="553">
        <v>0</v>
      </c>
      <c r="R417" s="553">
        <v>0</v>
      </c>
      <c r="S417" s="553">
        <v>5.2999999999999999E-2</v>
      </c>
      <c r="T417" s="555">
        <v>5.2999999999999999E-2</v>
      </c>
      <c r="U417" s="555">
        <v>0</v>
      </c>
      <c r="V417" s="555">
        <v>0</v>
      </c>
      <c r="W417" s="555">
        <v>0</v>
      </c>
      <c r="X417" s="92">
        <v>0</v>
      </c>
      <c r="Y417" s="92">
        <v>0</v>
      </c>
      <c r="Z417" s="92">
        <v>0</v>
      </c>
      <c r="AA417" s="91"/>
      <c r="AB417" s="92">
        <v>0</v>
      </c>
      <c r="AC417" s="92">
        <v>0</v>
      </c>
      <c r="AD417" s="92">
        <v>0</v>
      </c>
      <c r="AE417" s="92">
        <v>0</v>
      </c>
      <c r="AF417" s="92">
        <v>2015</v>
      </c>
      <c r="AG417" s="92">
        <v>0</v>
      </c>
      <c r="AH417" s="92" t="s">
        <v>529</v>
      </c>
      <c r="AI417" s="92" t="s">
        <v>610</v>
      </c>
      <c r="AJ417" s="92">
        <v>0.04</v>
      </c>
      <c r="AK417" s="92">
        <v>0</v>
      </c>
      <c r="AL417" s="121"/>
    </row>
    <row r="418" spans="1:38" s="49" customFormat="1" ht="37.5" customHeight="1" outlineLevel="1" x14ac:dyDescent="0.25">
      <c r="A418" s="90" t="s">
        <v>353</v>
      </c>
      <c r="B418" s="48">
        <v>2.2000000000000002</v>
      </c>
      <c r="C418" s="119" t="s">
        <v>957</v>
      </c>
      <c r="D418" s="553">
        <v>0</v>
      </c>
      <c r="E418" s="555">
        <v>0</v>
      </c>
      <c r="F418" s="555">
        <v>0</v>
      </c>
      <c r="G418" s="555">
        <v>0</v>
      </c>
      <c r="H418" s="555">
        <v>0</v>
      </c>
      <c r="I418" s="553">
        <v>0</v>
      </c>
      <c r="J418" s="555">
        <v>0</v>
      </c>
      <c r="K418" s="555">
        <v>0</v>
      </c>
      <c r="L418" s="555">
        <v>0</v>
      </c>
      <c r="M418" s="555">
        <v>0</v>
      </c>
      <c r="N418" s="553">
        <v>0</v>
      </c>
      <c r="O418" s="553">
        <v>0</v>
      </c>
      <c r="P418" s="553">
        <v>0</v>
      </c>
      <c r="Q418" s="553">
        <v>0</v>
      </c>
      <c r="R418" s="553">
        <v>0</v>
      </c>
      <c r="S418" s="553">
        <v>5.1999999999999998E-2</v>
      </c>
      <c r="T418" s="555">
        <v>5.1999999999999998E-2</v>
      </c>
      <c r="U418" s="555">
        <v>0</v>
      </c>
      <c r="V418" s="555">
        <v>0</v>
      </c>
      <c r="W418" s="555">
        <v>0</v>
      </c>
      <c r="X418" s="92">
        <v>0</v>
      </c>
      <c r="Y418" s="92">
        <v>0</v>
      </c>
      <c r="Z418" s="92">
        <v>0</v>
      </c>
      <c r="AA418" s="91"/>
      <c r="AB418" s="92">
        <v>0</v>
      </c>
      <c r="AC418" s="92">
        <v>0</v>
      </c>
      <c r="AD418" s="92">
        <v>0</v>
      </c>
      <c r="AE418" s="92">
        <v>0</v>
      </c>
      <c r="AF418" s="92">
        <v>2015</v>
      </c>
      <c r="AG418" s="92">
        <v>0</v>
      </c>
      <c r="AH418" s="92" t="s">
        <v>529</v>
      </c>
      <c r="AI418" s="92" t="s">
        <v>610</v>
      </c>
      <c r="AJ418" s="92">
        <v>4.7E-2</v>
      </c>
      <c r="AK418" s="92">
        <v>0</v>
      </c>
      <c r="AL418" s="121"/>
    </row>
    <row r="419" spans="1:38" s="49" customFormat="1" ht="37.5" customHeight="1" outlineLevel="1" x14ac:dyDescent="0.25">
      <c r="A419" s="90" t="s">
        <v>353</v>
      </c>
      <c r="B419" s="48">
        <v>2.2000000000000002</v>
      </c>
      <c r="C419" s="119" t="s">
        <v>958</v>
      </c>
      <c r="D419" s="553">
        <v>0</v>
      </c>
      <c r="E419" s="555">
        <v>0</v>
      </c>
      <c r="F419" s="555">
        <v>0</v>
      </c>
      <c r="G419" s="555">
        <v>0</v>
      </c>
      <c r="H419" s="555">
        <v>0</v>
      </c>
      <c r="I419" s="553">
        <v>0.34144215</v>
      </c>
      <c r="J419" s="555">
        <v>4.3467369999999998E-2</v>
      </c>
      <c r="K419" s="555">
        <v>0.29585667999999998</v>
      </c>
      <c r="L419" s="555">
        <v>0</v>
      </c>
      <c r="M419" s="555">
        <v>2.1180999999999999E-3</v>
      </c>
      <c r="N419" s="553">
        <v>0.34144215</v>
      </c>
      <c r="O419" s="553">
        <v>4.3467369999999998E-2</v>
      </c>
      <c r="P419" s="553">
        <v>0.29585667999999998</v>
      </c>
      <c r="Q419" s="553">
        <v>0</v>
      </c>
      <c r="R419" s="553">
        <v>2.1180999999999999E-3</v>
      </c>
      <c r="S419" s="553">
        <v>0.36099999999999999</v>
      </c>
      <c r="T419" s="555">
        <v>3.6999999999999998E-2</v>
      </c>
      <c r="U419" s="555">
        <v>0.25</v>
      </c>
      <c r="V419" s="555">
        <v>0</v>
      </c>
      <c r="W419" s="555">
        <v>7.3999999999999982E-2</v>
      </c>
      <c r="X419" s="92">
        <v>0</v>
      </c>
      <c r="Y419" s="92">
        <v>0</v>
      </c>
      <c r="Z419" s="92">
        <v>0</v>
      </c>
      <c r="AA419" s="91"/>
      <c r="AB419" s="92">
        <v>0</v>
      </c>
      <c r="AC419" s="92">
        <v>0</v>
      </c>
      <c r="AD419" s="92">
        <v>0</v>
      </c>
      <c r="AE419" s="92">
        <v>0</v>
      </c>
      <c r="AF419" s="92">
        <v>2015</v>
      </c>
      <c r="AG419" s="92">
        <v>0</v>
      </c>
      <c r="AH419" s="92" t="s">
        <v>529</v>
      </c>
      <c r="AI419" s="92" t="s">
        <v>610</v>
      </c>
      <c r="AJ419" s="92">
        <v>0.40500000000000003</v>
      </c>
      <c r="AK419" s="92">
        <v>0</v>
      </c>
      <c r="AL419" s="121"/>
    </row>
    <row r="420" spans="1:38" s="49" customFormat="1" ht="37.5" customHeight="1" outlineLevel="1" x14ac:dyDescent="0.25">
      <c r="A420" s="90" t="s">
        <v>353</v>
      </c>
      <c r="B420" s="48">
        <v>2.2000000000000002</v>
      </c>
      <c r="C420" s="119" t="s">
        <v>959</v>
      </c>
      <c r="D420" s="553">
        <v>0</v>
      </c>
      <c r="E420" s="555">
        <v>0</v>
      </c>
      <c r="F420" s="555">
        <v>0</v>
      </c>
      <c r="G420" s="555">
        <v>0</v>
      </c>
      <c r="H420" s="555">
        <v>0</v>
      </c>
      <c r="I420" s="553">
        <v>0</v>
      </c>
      <c r="J420" s="555">
        <v>0</v>
      </c>
      <c r="K420" s="555">
        <v>0</v>
      </c>
      <c r="L420" s="555">
        <v>0</v>
      </c>
      <c r="M420" s="555">
        <v>0</v>
      </c>
      <c r="N420" s="553">
        <v>0</v>
      </c>
      <c r="O420" s="553">
        <v>0</v>
      </c>
      <c r="P420" s="553">
        <v>0</v>
      </c>
      <c r="Q420" s="553">
        <v>0</v>
      </c>
      <c r="R420" s="553">
        <v>0</v>
      </c>
      <c r="S420" s="553">
        <v>0.23200000000000001</v>
      </c>
      <c r="T420" s="555">
        <v>0</v>
      </c>
      <c r="U420" s="555">
        <v>0.222</v>
      </c>
      <c r="V420" s="555">
        <v>0</v>
      </c>
      <c r="W420" s="555">
        <v>1.0000000000000009E-2</v>
      </c>
      <c r="X420" s="92">
        <v>0</v>
      </c>
      <c r="Y420" s="92">
        <v>0</v>
      </c>
      <c r="Z420" s="92">
        <v>0</v>
      </c>
      <c r="AA420" s="91"/>
      <c r="AB420" s="92">
        <v>0</v>
      </c>
      <c r="AC420" s="92">
        <v>0</v>
      </c>
      <c r="AD420" s="92">
        <v>0</v>
      </c>
      <c r="AE420" s="92">
        <v>0</v>
      </c>
      <c r="AF420" s="92">
        <v>2015</v>
      </c>
      <c r="AG420" s="92">
        <v>0</v>
      </c>
      <c r="AH420" s="92" t="s">
        <v>529</v>
      </c>
      <c r="AI420" s="92" t="s">
        <v>610</v>
      </c>
      <c r="AJ420" s="92">
        <v>0.14199999999999999</v>
      </c>
      <c r="AK420" s="92">
        <v>0</v>
      </c>
      <c r="AL420" s="121"/>
    </row>
    <row r="421" spans="1:38" s="49" customFormat="1" ht="37.5" customHeight="1" outlineLevel="1" x14ac:dyDescent="0.25">
      <c r="A421" s="90" t="s">
        <v>353</v>
      </c>
      <c r="B421" s="48">
        <v>2.2000000000000002</v>
      </c>
      <c r="C421" s="119" t="s">
        <v>960</v>
      </c>
      <c r="D421" s="553">
        <v>0</v>
      </c>
      <c r="E421" s="555">
        <v>0</v>
      </c>
      <c r="F421" s="555">
        <v>0</v>
      </c>
      <c r="G421" s="555">
        <v>0</v>
      </c>
      <c r="H421" s="555">
        <v>0</v>
      </c>
      <c r="I421" s="553">
        <v>0</v>
      </c>
      <c r="J421" s="555">
        <v>0</v>
      </c>
      <c r="K421" s="555">
        <v>0</v>
      </c>
      <c r="L421" s="555">
        <v>0</v>
      </c>
      <c r="M421" s="555">
        <v>0</v>
      </c>
      <c r="N421" s="553">
        <v>0</v>
      </c>
      <c r="O421" s="553">
        <v>0</v>
      </c>
      <c r="P421" s="553">
        <v>0</v>
      </c>
      <c r="Q421" s="553">
        <v>0</v>
      </c>
      <c r="R421" s="553">
        <v>0</v>
      </c>
      <c r="S421" s="553">
        <v>5.1999999999999998E-2</v>
      </c>
      <c r="T421" s="555">
        <v>5.1999999999999998E-2</v>
      </c>
      <c r="U421" s="555">
        <v>0</v>
      </c>
      <c r="V421" s="555">
        <v>0</v>
      </c>
      <c r="W421" s="555">
        <v>0</v>
      </c>
      <c r="X421" s="92">
        <v>0</v>
      </c>
      <c r="Y421" s="92">
        <v>0</v>
      </c>
      <c r="Z421" s="92">
        <v>0</v>
      </c>
      <c r="AA421" s="91"/>
      <c r="AB421" s="92">
        <v>0</v>
      </c>
      <c r="AC421" s="92">
        <v>0</v>
      </c>
      <c r="AD421" s="92">
        <v>0</v>
      </c>
      <c r="AE421" s="92">
        <v>0</v>
      </c>
      <c r="AF421" s="92">
        <v>2015</v>
      </c>
      <c r="AG421" s="92">
        <v>0</v>
      </c>
      <c r="AH421" s="92" t="s">
        <v>529</v>
      </c>
      <c r="AI421" s="92" t="s">
        <v>610</v>
      </c>
      <c r="AJ421" s="92">
        <v>0.112</v>
      </c>
      <c r="AK421" s="92">
        <v>0</v>
      </c>
      <c r="AL421" s="121"/>
    </row>
    <row r="422" spans="1:38" s="49" customFormat="1" ht="37.5" customHeight="1" outlineLevel="1" x14ac:dyDescent="0.25">
      <c r="A422" s="90" t="s">
        <v>353</v>
      </c>
      <c r="B422" s="48">
        <v>2.2000000000000002</v>
      </c>
      <c r="C422" s="119" t="s">
        <v>961</v>
      </c>
      <c r="D422" s="553">
        <v>0</v>
      </c>
      <c r="E422" s="555">
        <v>0</v>
      </c>
      <c r="F422" s="555">
        <v>0</v>
      </c>
      <c r="G422" s="555">
        <v>0</v>
      </c>
      <c r="H422" s="555">
        <v>0</v>
      </c>
      <c r="I422" s="553">
        <v>0</v>
      </c>
      <c r="J422" s="555">
        <v>0</v>
      </c>
      <c r="K422" s="555">
        <v>0</v>
      </c>
      <c r="L422" s="555">
        <v>0</v>
      </c>
      <c r="M422" s="555">
        <v>0</v>
      </c>
      <c r="N422" s="553">
        <v>0</v>
      </c>
      <c r="O422" s="553">
        <v>0</v>
      </c>
      <c r="P422" s="553">
        <v>0</v>
      </c>
      <c r="Q422" s="553">
        <v>0</v>
      </c>
      <c r="R422" s="553">
        <v>0</v>
      </c>
      <c r="S422" s="553">
        <v>1.9170000000000003</v>
      </c>
      <c r="T422" s="555">
        <v>0.1</v>
      </c>
      <c r="U422" s="555">
        <v>1.526</v>
      </c>
      <c r="V422" s="555">
        <v>0</v>
      </c>
      <c r="W422" s="555">
        <v>0.29100000000000004</v>
      </c>
      <c r="X422" s="92">
        <v>0</v>
      </c>
      <c r="Y422" s="92">
        <v>0</v>
      </c>
      <c r="Z422" s="92">
        <v>0</v>
      </c>
      <c r="AA422" s="91"/>
      <c r="AB422" s="92">
        <v>0</v>
      </c>
      <c r="AC422" s="92">
        <v>0</v>
      </c>
      <c r="AD422" s="92">
        <v>0</v>
      </c>
      <c r="AE422" s="92">
        <v>0</v>
      </c>
      <c r="AF422" s="92">
        <v>2015</v>
      </c>
      <c r="AG422" s="92">
        <v>0</v>
      </c>
      <c r="AH422" s="92" t="s">
        <v>529</v>
      </c>
      <c r="AI422" s="92" t="s">
        <v>610</v>
      </c>
      <c r="AJ422" s="92">
        <v>2.37</v>
      </c>
      <c r="AK422" s="92">
        <v>0</v>
      </c>
      <c r="AL422" s="121"/>
    </row>
    <row r="423" spans="1:38" s="49" customFormat="1" ht="37.5" customHeight="1" outlineLevel="1" x14ac:dyDescent="0.25">
      <c r="A423" s="90" t="s">
        <v>353</v>
      </c>
      <c r="B423" s="48">
        <v>2.2000000000000002</v>
      </c>
      <c r="C423" s="119" t="s">
        <v>962</v>
      </c>
      <c r="D423" s="553">
        <v>0</v>
      </c>
      <c r="E423" s="555">
        <v>0</v>
      </c>
      <c r="F423" s="555">
        <v>0</v>
      </c>
      <c r="G423" s="555">
        <v>0</v>
      </c>
      <c r="H423" s="555">
        <v>0</v>
      </c>
      <c r="I423" s="553">
        <v>0</v>
      </c>
      <c r="J423" s="555">
        <v>0</v>
      </c>
      <c r="K423" s="555">
        <v>0</v>
      </c>
      <c r="L423" s="555">
        <v>0</v>
      </c>
      <c r="M423" s="555">
        <v>0</v>
      </c>
      <c r="N423" s="553">
        <v>0</v>
      </c>
      <c r="O423" s="553">
        <v>0</v>
      </c>
      <c r="P423" s="553">
        <v>0</v>
      </c>
      <c r="Q423" s="553">
        <v>0</v>
      </c>
      <c r="R423" s="553">
        <v>0</v>
      </c>
      <c r="S423" s="553">
        <v>8.6000000000000007E-2</v>
      </c>
      <c r="T423" s="555">
        <v>1.7000000000000001E-2</v>
      </c>
      <c r="U423" s="555">
        <v>6.9000000000000006E-2</v>
      </c>
      <c r="V423" s="555">
        <v>0</v>
      </c>
      <c r="W423" s="555">
        <v>0</v>
      </c>
      <c r="X423" s="92">
        <v>0</v>
      </c>
      <c r="Y423" s="92">
        <v>0</v>
      </c>
      <c r="Z423" s="92">
        <v>0</v>
      </c>
      <c r="AA423" s="91"/>
      <c r="AB423" s="92">
        <v>0</v>
      </c>
      <c r="AC423" s="92">
        <v>0</v>
      </c>
      <c r="AD423" s="92">
        <v>0</v>
      </c>
      <c r="AE423" s="92">
        <v>0</v>
      </c>
      <c r="AF423" s="92">
        <v>2015</v>
      </c>
      <c r="AG423" s="92">
        <v>0</v>
      </c>
      <c r="AH423" s="92" t="s">
        <v>529</v>
      </c>
      <c r="AI423" s="92" t="s">
        <v>610</v>
      </c>
      <c r="AJ423" s="92">
        <v>0.1</v>
      </c>
      <c r="AK423" s="92">
        <v>0</v>
      </c>
      <c r="AL423" s="121"/>
    </row>
    <row r="424" spans="1:38" s="49" customFormat="1" ht="37.5" customHeight="1" outlineLevel="1" x14ac:dyDescent="0.25">
      <c r="A424" s="90" t="s">
        <v>353</v>
      </c>
      <c r="B424" s="48">
        <v>2.2000000000000002</v>
      </c>
      <c r="C424" s="119" t="s">
        <v>963</v>
      </c>
      <c r="D424" s="553">
        <v>0</v>
      </c>
      <c r="E424" s="555">
        <v>0</v>
      </c>
      <c r="F424" s="555">
        <v>0</v>
      </c>
      <c r="G424" s="555">
        <v>0</v>
      </c>
      <c r="H424" s="555">
        <v>0</v>
      </c>
      <c r="I424" s="553">
        <v>0</v>
      </c>
      <c r="J424" s="555">
        <v>0</v>
      </c>
      <c r="K424" s="555">
        <v>0</v>
      </c>
      <c r="L424" s="555">
        <v>0</v>
      </c>
      <c r="M424" s="555">
        <v>0</v>
      </c>
      <c r="N424" s="553">
        <v>0</v>
      </c>
      <c r="O424" s="553">
        <v>0</v>
      </c>
      <c r="P424" s="553">
        <v>0</v>
      </c>
      <c r="Q424" s="553">
        <v>0</v>
      </c>
      <c r="R424" s="553">
        <v>0</v>
      </c>
      <c r="S424" s="553">
        <v>0.182</v>
      </c>
      <c r="T424" s="555">
        <v>0</v>
      </c>
      <c r="U424" s="555">
        <v>0.17399999999999999</v>
      </c>
      <c r="V424" s="555">
        <v>0</v>
      </c>
      <c r="W424" s="555">
        <v>8.0000000000000071E-3</v>
      </c>
      <c r="X424" s="92">
        <v>0</v>
      </c>
      <c r="Y424" s="92">
        <v>0</v>
      </c>
      <c r="Z424" s="92">
        <v>0</v>
      </c>
      <c r="AA424" s="91"/>
      <c r="AB424" s="92">
        <v>0</v>
      </c>
      <c r="AC424" s="92">
        <v>0</v>
      </c>
      <c r="AD424" s="92">
        <v>0</v>
      </c>
      <c r="AE424" s="92">
        <v>0</v>
      </c>
      <c r="AF424" s="92">
        <v>2015</v>
      </c>
      <c r="AG424" s="92">
        <v>0</v>
      </c>
      <c r="AH424" s="92" t="s">
        <v>529</v>
      </c>
      <c r="AI424" s="92" t="s">
        <v>610</v>
      </c>
      <c r="AJ424" s="92">
        <v>0.25</v>
      </c>
      <c r="AK424" s="92">
        <v>0</v>
      </c>
      <c r="AL424" s="121"/>
    </row>
    <row r="425" spans="1:38" s="49" customFormat="1" ht="37.5" customHeight="1" outlineLevel="1" x14ac:dyDescent="0.25">
      <c r="A425" s="90" t="s">
        <v>353</v>
      </c>
      <c r="B425" s="48">
        <v>2.2000000000000002</v>
      </c>
      <c r="C425" s="119" t="s">
        <v>964</v>
      </c>
      <c r="D425" s="553">
        <v>0</v>
      </c>
      <c r="E425" s="555">
        <v>0</v>
      </c>
      <c r="F425" s="555">
        <v>0</v>
      </c>
      <c r="G425" s="555">
        <v>0</v>
      </c>
      <c r="H425" s="555">
        <v>0</v>
      </c>
      <c r="I425" s="553">
        <v>0</v>
      </c>
      <c r="J425" s="555">
        <v>0</v>
      </c>
      <c r="K425" s="555">
        <v>0</v>
      </c>
      <c r="L425" s="555">
        <v>0</v>
      </c>
      <c r="M425" s="555">
        <v>0</v>
      </c>
      <c r="N425" s="553">
        <v>0</v>
      </c>
      <c r="O425" s="553">
        <v>0</v>
      </c>
      <c r="P425" s="553">
        <v>0</v>
      </c>
      <c r="Q425" s="553">
        <v>0</v>
      </c>
      <c r="R425" s="553">
        <v>0</v>
      </c>
      <c r="S425" s="553">
        <v>0.44600000000000001</v>
      </c>
      <c r="T425" s="555">
        <v>3.6999999999999998E-2</v>
      </c>
      <c r="U425" s="555">
        <v>0.372</v>
      </c>
      <c r="V425" s="555">
        <v>0</v>
      </c>
      <c r="W425" s="555">
        <v>3.7000000000000012E-2</v>
      </c>
      <c r="X425" s="92">
        <v>0</v>
      </c>
      <c r="Y425" s="92">
        <v>0</v>
      </c>
      <c r="Z425" s="92">
        <v>0</v>
      </c>
      <c r="AA425" s="91"/>
      <c r="AB425" s="92">
        <v>0</v>
      </c>
      <c r="AC425" s="92">
        <v>0</v>
      </c>
      <c r="AD425" s="92">
        <v>0</v>
      </c>
      <c r="AE425" s="92">
        <v>0</v>
      </c>
      <c r="AF425" s="92">
        <v>2015</v>
      </c>
      <c r="AG425" s="92">
        <v>0</v>
      </c>
      <c r="AH425" s="92" t="s">
        <v>529</v>
      </c>
      <c r="AI425" s="92" t="s">
        <v>610</v>
      </c>
      <c r="AJ425" s="92">
        <v>0.34399999999999997</v>
      </c>
      <c r="AK425" s="92">
        <v>0</v>
      </c>
      <c r="AL425" s="121"/>
    </row>
    <row r="426" spans="1:38" s="49" customFormat="1" ht="37.5" customHeight="1" outlineLevel="1" x14ac:dyDescent="0.25">
      <c r="A426" s="90" t="s">
        <v>353</v>
      </c>
      <c r="B426" s="48">
        <v>2.2000000000000002</v>
      </c>
      <c r="C426" s="119" t="s">
        <v>965</v>
      </c>
      <c r="D426" s="553">
        <v>0</v>
      </c>
      <c r="E426" s="555">
        <v>0</v>
      </c>
      <c r="F426" s="555">
        <v>0</v>
      </c>
      <c r="G426" s="555">
        <v>0</v>
      </c>
      <c r="H426" s="555">
        <v>0</v>
      </c>
      <c r="I426" s="553">
        <v>0</v>
      </c>
      <c r="J426" s="555">
        <v>0</v>
      </c>
      <c r="K426" s="555">
        <v>0</v>
      </c>
      <c r="L426" s="555">
        <v>0</v>
      </c>
      <c r="M426" s="555">
        <v>0</v>
      </c>
      <c r="N426" s="553">
        <v>0</v>
      </c>
      <c r="O426" s="553">
        <v>0</v>
      </c>
      <c r="P426" s="553">
        <v>0</v>
      </c>
      <c r="Q426" s="553">
        <v>0</v>
      </c>
      <c r="R426" s="553">
        <v>0</v>
      </c>
      <c r="S426" s="553">
        <v>0.22800000000000001</v>
      </c>
      <c r="T426" s="555">
        <v>1.2E-2</v>
      </c>
      <c r="U426" s="555">
        <v>0.21</v>
      </c>
      <c r="V426" s="555">
        <v>0</v>
      </c>
      <c r="W426" s="555">
        <v>6.0000000000000157E-3</v>
      </c>
      <c r="X426" s="92">
        <v>0</v>
      </c>
      <c r="Y426" s="92">
        <v>0</v>
      </c>
      <c r="Z426" s="92">
        <v>0</v>
      </c>
      <c r="AA426" s="91"/>
      <c r="AB426" s="92">
        <v>0</v>
      </c>
      <c r="AC426" s="92">
        <v>0</v>
      </c>
      <c r="AD426" s="92">
        <v>0</v>
      </c>
      <c r="AE426" s="92">
        <v>0</v>
      </c>
      <c r="AF426" s="92">
        <v>2015</v>
      </c>
      <c r="AG426" s="92">
        <v>0</v>
      </c>
      <c r="AH426" s="92" t="s">
        <v>529</v>
      </c>
      <c r="AI426" s="92" t="s">
        <v>610</v>
      </c>
      <c r="AJ426" s="92">
        <v>0.217</v>
      </c>
      <c r="AK426" s="92">
        <v>0</v>
      </c>
      <c r="AL426" s="121"/>
    </row>
    <row r="427" spans="1:38" s="49" customFormat="1" ht="37.5" customHeight="1" outlineLevel="1" x14ac:dyDescent="0.25">
      <c r="A427" s="90" t="s">
        <v>353</v>
      </c>
      <c r="B427" s="48">
        <v>2.2000000000000002</v>
      </c>
      <c r="C427" s="119" t="s">
        <v>966</v>
      </c>
      <c r="D427" s="553">
        <v>0</v>
      </c>
      <c r="E427" s="555">
        <v>0</v>
      </c>
      <c r="F427" s="555">
        <v>0</v>
      </c>
      <c r="G427" s="555">
        <v>0</v>
      </c>
      <c r="H427" s="555">
        <v>0</v>
      </c>
      <c r="I427" s="553">
        <v>0</v>
      </c>
      <c r="J427" s="555">
        <v>0</v>
      </c>
      <c r="K427" s="555">
        <v>0</v>
      </c>
      <c r="L427" s="555">
        <v>0</v>
      </c>
      <c r="M427" s="555">
        <v>0</v>
      </c>
      <c r="N427" s="553">
        <v>0</v>
      </c>
      <c r="O427" s="553">
        <v>0</v>
      </c>
      <c r="P427" s="553">
        <v>0</v>
      </c>
      <c r="Q427" s="553">
        <v>0</v>
      </c>
      <c r="R427" s="553">
        <v>0</v>
      </c>
      <c r="S427" s="553">
        <v>0.14400000000000002</v>
      </c>
      <c r="T427" s="555">
        <v>4.1000000000000002E-2</v>
      </c>
      <c r="U427" s="555">
        <v>1.7999999999999999E-2</v>
      </c>
      <c r="V427" s="555">
        <v>8.5000000000000006E-2</v>
      </c>
      <c r="W427" s="555">
        <v>0</v>
      </c>
      <c r="X427" s="92">
        <v>0</v>
      </c>
      <c r="Y427" s="92">
        <v>0</v>
      </c>
      <c r="Z427" s="92">
        <v>0</v>
      </c>
      <c r="AA427" s="91"/>
      <c r="AB427" s="92">
        <v>0</v>
      </c>
      <c r="AC427" s="92">
        <v>0</v>
      </c>
      <c r="AD427" s="92">
        <v>0</v>
      </c>
      <c r="AE427" s="92">
        <v>0</v>
      </c>
      <c r="AF427" s="92">
        <v>2015</v>
      </c>
      <c r="AG427" s="92">
        <v>0</v>
      </c>
      <c r="AH427" s="92" t="s">
        <v>529</v>
      </c>
      <c r="AI427" s="92" t="s">
        <v>610</v>
      </c>
      <c r="AJ427" s="92">
        <v>0.23</v>
      </c>
      <c r="AK427" s="92">
        <v>0</v>
      </c>
      <c r="AL427" s="121"/>
    </row>
    <row r="428" spans="1:38" s="49" customFormat="1" ht="37.5" customHeight="1" outlineLevel="1" x14ac:dyDescent="0.25">
      <c r="A428" s="90" t="s">
        <v>353</v>
      </c>
      <c r="B428" s="48">
        <v>2.2000000000000002</v>
      </c>
      <c r="C428" s="119" t="s">
        <v>967</v>
      </c>
      <c r="D428" s="553">
        <v>0</v>
      </c>
      <c r="E428" s="555">
        <v>0</v>
      </c>
      <c r="F428" s="555">
        <v>0</v>
      </c>
      <c r="G428" s="555">
        <v>0</v>
      </c>
      <c r="H428" s="555">
        <v>0</v>
      </c>
      <c r="I428" s="553">
        <v>0</v>
      </c>
      <c r="J428" s="555">
        <v>0</v>
      </c>
      <c r="K428" s="555">
        <v>0</v>
      </c>
      <c r="L428" s="555">
        <v>0</v>
      </c>
      <c r="M428" s="555">
        <v>0</v>
      </c>
      <c r="N428" s="553">
        <v>0</v>
      </c>
      <c r="O428" s="553">
        <v>0</v>
      </c>
      <c r="P428" s="553">
        <v>0</v>
      </c>
      <c r="Q428" s="553">
        <v>0</v>
      </c>
      <c r="R428" s="553">
        <v>0</v>
      </c>
      <c r="S428" s="553">
        <v>9.4E-2</v>
      </c>
      <c r="T428" s="555">
        <v>3.9E-2</v>
      </c>
      <c r="U428" s="555">
        <v>3.3000000000000002E-2</v>
      </c>
      <c r="V428" s="555">
        <v>2.1999999999999999E-2</v>
      </c>
      <c r="W428" s="555">
        <v>0</v>
      </c>
      <c r="X428" s="92">
        <v>0</v>
      </c>
      <c r="Y428" s="92">
        <v>0</v>
      </c>
      <c r="Z428" s="92">
        <v>0</v>
      </c>
      <c r="AA428" s="91"/>
      <c r="AB428" s="92">
        <v>0</v>
      </c>
      <c r="AC428" s="92">
        <v>0</v>
      </c>
      <c r="AD428" s="92">
        <v>0</v>
      </c>
      <c r="AE428" s="92">
        <v>0</v>
      </c>
      <c r="AF428" s="92">
        <v>2015</v>
      </c>
      <c r="AG428" s="92">
        <v>0</v>
      </c>
      <c r="AH428" s="92" t="s">
        <v>529</v>
      </c>
      <c r="AI428" s="92" t="s">
        <v>610</v>
      </c>
      <c r="AJ428" s="92">
        <v>9.5000000000000001E-2</v>
      </c>
      <c r="AK428" s="92">
        <v>0</v>
      </c>
      <c r="AL428" s="121"/>
    </row>
    <row r="429" spans="1:38" s="49" customFormat="1" ht="37.5" customHeight="1" outlineLevel="1" x14ac:dyDescent="0.25">
      <c r="A429" s="90" t="s">
        <v>353</v>
      </c>
      <c r="B429" s="48">
        <v>2.2000000000000002</v>
      </c>
      <c r="C429" s="119" t="s">
        <v>968</v>
      </c>
      <c r="D429" s="553">
        <v>0</v>
      </c>
      <c r="E429" s="555">
        <v>0</v>
      </c>
      <c r="F429" s="555">
        <v>0</v>
      </c>
      <c r="G429" s="555">
        <v>0</v>
      </c>
      <c r="H429" s="555">
        <v>0</v>
      </c>
      <c r="I429" s="553">
        <v>0.23699999999999999</v>
      </c>
      <c r="J429" s="555">
        <v>0</v>
      </c>
      <c r="K429" s="555">
        <v>0</v>
      </c>
      <c r="L429" s="555">
        <v>0.23699999999999999</v>
      </c>
      <c r="M429" s="555">
        <v>0</v>
      </c>
      <c r="N429" s="553">
        <v>0.23699999999999999</v>
      </c>
      <c r="O429" s="553">
        <v>0</v>
      </c>
      <c r="P429" s="553">
        <v>0</v>
      </c>
      <c r="Q429" s="553">
        <v>0.23699999999999999</v>
      </c>
      <c r="R429" s="553">
        <v>0</v>
      </c>
      <c r="S429" s="553">
        <v>0.98</v>
      </c>
      <c r="T429" s="555">
        <v>9.0999999999999998E-2</v>
      </c>
      <c r="U429" s="555">
        <v>6.4000000000000001E-2</v>
      </c>
      <c r="V429" s="555">
        <v>0.77400000000000002</v>
      </c>
      <c r="W429" s="555">
        <v>5.0999999999999907E-2</v>
      </c>
      <c r="X429" s="92">
        <v>0</v>
      </c>
      <c r="Y429" s="92">
        <v>0</v>
      </c>
      <c r="Z429" s="92">
        <v>0.4</v>
      </c>
      <c r="AA429" s="91"/>
      <c r="AB429" s="92">
        <v>0</v>
      </c>
      <c r="AC429" s="92">
        <v>0</v>
      </c>
      <c r="AD429" s="92" t="s">
        <v>601</v>
      </c>
      <c r="AE429" s="92">
        <v>0.4</v>
      </c>
      <c r="AF429" s="92">
        <v>2015</v>
      </c>
      <c r="AG429" s="92">
        <v>0</v>
      </c>
      <c r="AH429" s="92" t="s">
        <v>529</v>
      </c>
      <c r="AI429" s="92" t="s">
        <v>610</v>
      </c>
      <c r="AJ429" s="92">
        <v>0.17699999999999999</v>
      </c>
      <c r="AK429" s="92">
        <v>0</v>
      </c>
      <c r="AL429" s="121"/>
    </row>
    <row r="430" spans="1:38" s="49" customFormat="1" ht="37.5" customHeight="1" outlineLevel="1" x14ac:dyDescent="0.25">
      <c r="A430" s="90" t="s">
        <v>353</v>
      </c>
      <c r="B430" s="48">
        <v>2.2000000000000002</v>
      </c>
      <c r="C430" s="119" t="s">
        <v>969</v>
      </c>
      <c r="D430" s="553">
        <v>0</v>
      </c>
      <c r="E430" s="555">
        <v>0</v>
      </c>
      <c r="F430" s="555">
        <v>0</v>
      </c>
      <c r="G430" s="555">
        <v>0</v>
      </c>
      <c r="H430" s="555">
        <v>0</v>
      </c>
      <c r="I430" s="553">
        <v>0</v>
      </c>
      <c r="J430" s="555">
        <v>0</v>
      </c>
      <c r="K430" s="555">
        <v>0</v>
      </c>
      <c r="L430" s="555">
        <v>0</v>
      </c>
      <c r="M430" s="555">
        <v>0</v>
      </c>
      <c r="N430" s="553">
        <v>0</v>
      </c>
      <c r="O430" s="553">
        <v>0</v>
      </c>
      <c r="P430" s="553">
        <v>0</v>
      </c>
      <c r="Q430" s="553">
        <v>0</v>
      </c>
      <c r="R430" s="553">
        <v>0</v>
      </c>
      <c r="S430" s="553">
        <v>0.1</v>
      </c>
      <c r="T430" s="555">
        <v>1.4999999999999999E-2</v>
      </c>
      <c r="U430" s="555">
        <v>8.5000000000000006E-2</v>
      </c>
      <c r="V430" s="555">
        <v>0</v>
      </c>
      <c r="W430" s="555">
        <v>0</v>
      </c>
      <c r="X430" s="92">
        <v>0</v>
      </c>
      <c r="Y430" s="92">
        <v>0</v>
      </c>
      <c r="Z430" s="92">
        <v>0</v>
      </c>
      <c r="AA430" s="91"/>
      <c r="AB430" s="92">
        <v>0</v>
      </c>
      <c r="AC430" s="92">
        <v>0</v>
      </c>
      <c r="AD430" s="92">
        <v>0</v>
      </c>
      <c r="AE430" s="92">
        <v>0</v>
      </c>
      <c r="AF430" s="92">
        <v>2015</v>
      </c>
      <c r="AG430" s="92">
        <v>0</v>
      </c>
      <c r="AH430" s="92" t="s">
        <v>529</v>
      </c>
      <c r="AI430" s="92" t="s">
        <v>610</v>
      </c>
      <c r="AJ430" s="92">
        <v>6.5000000000000002E-2</v>
      </c>
      <c r="AK430" s="92">
        <v>0</v>
      </c>
      <c r="AL430" s="121"/>
    </row>
    <row r="431" spans="1:38" s="49" customFormat="1" ht="37.5" customHeight="1" outlineLevel="1" x14ac:dyDescent="0.25">
      <c r="A431" s="90" t="s">
        <v>353</v>
      </c>
      <c r="B431" s="48">
        <v>2.2000000000000002</v>
      </c>
      <c r="C431" s="119" t="s">
        <v>970</v>
      </c>
      <c r="D431" s="553">
        <v>0</v>
      </c>
      <c r="E431" s="555">
        <v>0</v>
      </c>
      <c r="F431" s="555">
        <v>0</v>
      </c>
      <c r="G431" s="555">
        <v>0</v>
      </c>
      <c r="H431" s="555">
        <v>0</v>
      </c>
      <c r="I431" s="553">
        <v>0</v>
      </c>
      <c r="J431" s="555">
        <v>0</v>
      </c>
      <c r="K431" s="555">
        <v>0</v>
      </c>
      <c r="L431" s="555">
        <v>0</v>
      </c>
      <c r="M431" s="555">
        <v>0</v>
      </c>
      <c r="N431" s="553">
        <v>0</v>
      </c>
      <c r="O431" s="553">
        <v>0</v>
      </c>
      <c r="P431" s="553">
        <v>0</v>
      </c>
      <c r="Q431" s="553">
        <v>0</v>
      </c>
      <c r="R431" s="553">
        <v>0</v>
      </c>
      <c r="S431" s="553">
        <v>0.14199999999999999</v>
      </c>
      <c r="T431" s="555">
        <v>1.3999999999999985E-2</v>
      </c>
      <c r="U431" s="555">
        <v>0.128</v>
      </c>
      <c r="V431" s="555">
        <v>0</v>
      </c>
      <c r="W431" s="555">
        <v>0</v>
      </c>
      <c r="X431" s="92">
        <v>0</v>
      </c>
      <c r="Y431" s="92">
        <v>0</v>
      </c>
      <c r="Z431" s="92">
        <v>0</v>
      </c>
      <c r="AA431" s="91"/>
      <c r="AB431" s="92">
        <v>0</v>
      </c>
      <c r="AC431" s="92">
        <v>0</v>
      </c>
      <c r="AD431" s="92">
        <v>0</v>
      </c>
      <c r="AE431" s="92">
        <v>0</v>
      </c>
      <c r="AF431" s="92">
        <v>2015</v>
      </c>
      <c r="AG431" s="92">
        <v>0</v>
      </c>
      <c r="AH431" s="92" t="s">
        <v>529</v>
      </c>
      <c r="AI431" s="92" t="s">
        <v>610</v>
      </c>
      <c r="AJ431" s="92">
        <v>0.3</v>
      </c>
      <c r="AK431" s="92">
        <v>0</v>
      </c>
      <c r="AL431" s="121"/>
    </row>
    <row r="432" spans="1:38" s="49" customFormat="1" ht="37.5" customHeight="1" outlineLevel="1" x14ac:dyDescent="0.25">
      <c r="A432" s="90" t="s">
        <v>353</v>
      </c>
      <c r="B432" s="48">
        <v>2.2000000000000002</v>
      </c>
      <c r="C432" s="119" t="s">
        <v>971</v>
      </c>
      <c r="D432" s="553">
        <v>0</v>
      </c>
      <c r="E432" s="555">
        <v>0</v>
      </c>
      <c r="F432" s="555">
        <v>0</v>
      </c>
      <c r="G432" s="555">
        <v>0</v>
      </c>
      <c r="H432" s="555">
        <v>0</v>
      </c>
      <c r="I432" s="553">
        <v>0</v>
      </c>
      <c r="J432" s="555">
        <v>0</v>
      </c>
      <c r="K432" s="555">
        <v>0</v>
      </c>
      <c r="L432" s="555">
        <v>0</v>
      </c>
      <c r="M432" s="555">
        <v>0</v>
      </c>
      <c r="N432" s="553">
        <v>0</v>
      </c>
      <c r="O432" s="553">
        <v>0</v>
      </c>
      <c r="P432" s="553">
        <v>0</v>
      </c>
      <c r="Q432" s="553">
        <v>0</v>
      </c>
      <c r="R432" s="553">
        <v>0</v>
      </c>
      <c r="S432" s="553">
        <v>4.9000000000000002E-2</v>
      </c>
      <c r="T432" s="555">
        <v>1.4999999999999999E-2</v>
      </c>
      <c r="U432" s="555">
        <v>3.4000000000000002E-2</v>
      </c>
      <c r="V432" s="555">
        <v>0</v>
      </c>
      <c r="W432" s="555">
        <v>0</v>
      </c>
      <c r="X432" s="92">
        <v>0</v>
      </c>
      <c r="Y432" s="92">
        <v>0</v>
      </c>
      <c r="Z432" s="92">
        <v>0</v>
      </c>
      <c r="AA432" s="91"/>
      <c r="AB432" s="92">
        <v>0</v>
      </c>
      <c r="AC432" s="92">
        <v>0</v>
      </c>
      <c r="AD432" s="92">
        <v>0</v>
      </c>
      <c r="AE432" s="92">
        <v>0</v>
      </c>
      <c r="AF432" s="92">
        <v>2015</v>
      </c>
      <c r="AG432" s="92">
        <v>0</v>
      </c>
      <c r="AH432" s="92" t="s">
        <v>529</v>
      </c>
      <c r="AI432" s="92" t="s">
        <v>610</v>
      </c>
      <c r="AJ432" s="92">
        <v>0.04</v>
      </c>
      <c r="AK432" s="92">
        <v>0</v>
      </c>
      <c r="AL432" s="121"/>
    </row>
    <row r="433" spans="1:38" s="49" customFormat="1" ht="37.5" customHeight="1" outlineLevel="1" x14ac:dyDescent="0.25">
      <c r="A433" s="90" t="s">
        <v>353</v>
      </c>
      <c r="B433" s="48">
        <v>2.2000000000000002</v>
      </c>
      <c r="C433" s="119" t="s">
        <v>972</v>
      </c>
      <c r="D433" s="553">
        <v>0</v>
      </c>
      <c r="E433" s="555">
        <v>0</v>
      </c>
      <c r="F433" s="555">
        <v>0</v>
      </c>
      <c r="G433" s="555">
        <v>0</v>
      </c>
      <c r="H433" s="555">
        <v>0</v>
      </c>
      <c r="I433" s="553">
        <v>0</v>
      </c>
      <c r="J433" s="555">
        <v>0</v>
      </c>
      <c r="K433" s="555">
        <v>0</v>
      </c>
      <c r="L433" s="555">
        <v>0</v>
      </c>
      <c r="M433" s="555">
        <v>0</v>
      </c>
      <c r="N433" s="553">
        <v>0</v>
      </c>
      <c r="O433" s="553">
        <v>0</v>
      </c>
      <c r="P433" s="553">
        <v>0</v>
      </c>
      <c r="Q433" s="553">
        <v>0</v>
      </c>
      <c r="R433" s="553">
        <v>0</v>
      </c>
      <c r="S433" s="553">
        <v>4.0999999999999995E-2</v>
      </c>
      <c r="T433" s="555">
        <v>1.4999999999999999E-2</v>
      </c>
      <c r="U433" s="555">
        <v>2.5999999999999999E-2</v>
      </c>
      <c r="V433" s="555">
        <v>0</v>
      </c>
      <c r="W433" s="555">
        <v>0</v>
      </c>
      <c r="X433" s="92">
        <v>0</v>
      </c>
      <c r="Y433" s="92">
        <v>0</v>
      </c>
      <c r="Z433" s="92">
        <v>0</v>
      </c>
      <c r="AA433" s="91"/>
      <c r="AB433" s="92">
        <v>0</v>
      </c>
      <c r="AC433" s="92">
        <v>0</v>
      </c>
      <c r="AD433" s="92">
        <v>0</v>
      </c>
      <c r="AE433" s="92">
        <v>0</v>
      </c>
      <c r="AF433" s="92">
        <v>2015</v>
      </c>
      <c r="AG433" s="92">
        <v>0</v>
      </c>
      <c r="AH433" s="92" t="s">
        <v>529</v>
      </c>
      <c r="AI433" s="92" t="s">
        <v>610</v>
      </c>
      <c r="AJ433" s="92">
        <v>0.02</v>
      </c>
      <c r="AK433" s="92">
        <v>0</v>
      </c>
      <c r="AL433" s="121"/>
    </row>
    <row r="434" spans="1:38" s="49" customFormat="1" ht="37.5" customHeight="1" outlineLevel="1" x14ac:dyDescent="0.25">
      <c r="A434" s="90" t="s">
        <v>353</v>
      </c>
      <c r="B434" s="48">
        <v>2.2000000000000002</v>
      </c>
      <c r="C434" s="119" t="s">
        <v>973</v>
      </c>
      <c r="D434" s="553">
        <v>0</v>
      </c>
      <c r="E434" s="555">
        <v>0</v>
      </c>
      <c r="F434" s="555">
        <v>0</v>
      </c>
      <c r="G434" s="555">
        <v>0</v>
      </c>
      <c r="H434" s="555">
        <v>0</v>
      </c>
      <c r="I434" s="553">
        <v>0</v>
      </c>
      <c r="J434" s="555">
        <v>0</v>
      </c>
      <c r="K434" s="555">
        <v>0</v>
      </c>
      <c r="L434" s="555">
        <v>0</v>
      </c>
      <c r="M434" s="555">
        <v>0</v>
      </c>
      <c r="N434" s="553">
        <v>0</v>
      </c>
      <c r="O434" s="553">
        <v>0</v>
      </c>
      <c r="P434" s="553">
        <v>0</v>
      </c>
      <c r="Q434" s="553">
        <v>0</v>
      </c>
      <c r="R434" s="553">
        <v>0</v>
      </c>
      <c r="S434" s="553">
        <v>0.13200000000000001</v>
      </c>
      <c r="T434" s="555">
        <v>1.2E-2</v>
      </c>
      <c r="U434" s="555">
        <v>0.12</v>
      </c>
      <c r="V434" s="555">
        <v>0</v>
      </c>
      <c r="W434" s="555">
        <v>0</v>
      </c>
      <c r="X434" s="92">
        <v>0</v>
      </c>
      <c r="Y434" s="92">
        <v>0</v>
      </c>
      <c r="Z434" s="92">
        <v>0</v>
      </c>
      <c r="AA434" s="91"/>
      <c r="AB434" s="92">
        <v>0</v>
      </c>
      <c r="AC434" s="92">
        <v>0</v>
      </c>
      <c r="AD434" s="92">
        <v>0</v>
      </c>
      <c r="AE434" s="92">
        <v>0</v>
      </c>
      <c r="AF434" s="92">
        <v>2015</v>
      </c>
      <c r="AG434" s="92">
        <v>0</v>
      </c>
      <c r="AH434" s="92" t="s">
        <v>529</v>
      </c>
      <c r="AI434" s="92" t="s">
        <v>610</v>
      </c>
      <c r="AJ434" s="92">
        <v>0.15</v>
      </c>
      <c r="AK434" s="92">
        <v>0</v>
      </c>
      <c r="AL434" s="121"/>
    </row>
    <row r="435" spans="1:38" s="49" customFormat="1" ht="37.5" customHeight="1" outlineLevel="1" x14ac:dyDescent="0.25">
      <c r="A435" s="90" t="s">
        <v>353</v>
      </c>
      <c r="B435" s="48">
        <v>2.2000000000000002</v>
      </c>
      <c r="C435" s="119" t="s">
        <v>974</v>
      </c>
      <c r="D435" s="553">
        <v>0</v>
      </c>
      <c r="E435" s="555">
        <v>0</v>
      </c>
      <c r="F435" s="555">
        <v>0</v>
      </c>
      <c r="G435" s="555">
        <v>0</v>
      </c>
      <c r="H435" s="555">
        <v>0</v>
      </c>
      <c r="I435" s="553">
        <v>0</v>
      </c>
      <c r="J435" s="555">
        <v>0</v>
      </c>
      <c r="K435" s="555">
        <v>0</v>
      </c>
      <c r="L435" s="555">
        <v>0</v>
      </c>
      <c r="M435" s="555">
        <v>0</v>
      </c>
      <c r="N435" s="553">
        <v>0</v>
      </c>
      <c r="O435" s="553">
        <v>0</v>
      </c>
      <c r="P435" s="553">
        <v>0</v>
      </c>
      <c r="Q435" s="553">
        <v>0</v>
      </c>
      <c r="R435" s="553">
        <v>0</v>
      </c>
      <c r="S435" s="553">
        <v>0.16900000000000001</v>
      </c>
      <c r="T435" s="555">
        <v>1.2E-2</v>
      </c>
      <c r="U435" s="555">
        <v>0.153</v>
      </c>
      <c r="V435" s="555">
        <v>0</v>
      </c>
      <c r="W435" s="555">
        <v>4.000000000000014E-3</v>
      </c>
      <c r="X435" s="92">
        <v>0</v>
      </c>
      <c r="Y435" s="92">
        <v>0</v>
      </c>
      <c r="Z435" s="92">
        <v>0</v>
      </c>
      <c r="AA435" s="91"/>
      <c r="AB435" s="92">
        <v>0</v>
      </c>
      <c r="AC435" s="92">
        <v>0</v>
      </c>
      <c r="AD435" s="92">
        <v>0</v>
      </c>
      <c r="AE435" s="92">
        <v>0</v>
      </c>
      <c r="AF435" s="92">
        <v>2015</v>
      </c>
      <c r="AG435" s="92">
        <v>0</v>
      </c>
      <c r="AH435" s="92" t="s">
        <v>529</v>
      </c>
      <c r="AI435" s="92" t="s">
        <v>610</v>
      </c>
      <c r="AJ435" s="92">
        <v>0.25</v>
      </c>
      <c r="AK435" s="92">
        <v>0</v>
      </c>
      <c r="AL435" s="121"/>
    </row>
    <row r="436" spans="1:38" s="49" customFormat="1" ht="37.5" customHeight="1" outlineLevel="1" x14ac:dyDescent="0.25">
      <c r="A436" s="90" t="s">
        <v>353</v>
      </c>
      <c r="B436" s="48">
        <v>2.2000000000000002</v>
      </c>
      <c r="C436" s="119" t="s">
        <v>975</v>
      </c>
      <c r="D436" s="553">
        <v>0</v>
      </c>
      <c r="E436" s="555">
        <v>0</v>
      </c>
      <c r="F436" s="555">
        <v>0</v>
      </c>
      <c r="G436" s="555">
        <v>0</v>
      </c>
      <c r="H436" s="555">
        <v>0</v>
      </c>
      <c r="I436" s="553">
        <v>0.12183840999999999</v>
      </c>
      <c r="J436" s="555">
        <v>0.12183840999999999</v>
      </c>
      <c r="K436" s="555">
        <v>0</v>
      </c>
      <c r="L436" s="555">
        <v>0</v>
      </c>
      <c r="M436" s="555">
        <v>0</v>
      </c>
      <c r="N436" s="553">
        <v>0.12183840999999999</v>
      </c>
      <c r="O436" s="553">
        <v>0.12183840999999999</v>
      </c>
      <c r="P436" s="553">
        <v>0</v>
      </c>
      <c r="Q436" s="553">
        <v>0</v>
      </c>
      <c r="R436" s="553">
        <v>0</v>
      </c>
      <c r="S436" s="553">
        <v>0.121</v>
      </c>
      <c r="T436" s="555">
        <v>0</v>
      </c>
      <c r="U436" s="555">
        <v>0</v>
      </c>
      <c r="V436" s="555">
        <v>0</v>
      </c>
      <c r="W436" s="555">
        <v>0.121</v>
      </c>
      <c r="X436" s="92">
        <v>0</v>
      </c>
      <c r="Y436" s="92">
        <v>0</v>
      </c>
      <c r="Z436" s="92">
        <v>0</v>
      </c>
      <c r="AA436" s="91"/>
      <c r="AB436" s="92">
        <v>0</v>
      </c>
      <c r="AC436" s="92">
        <v>0</v>
      </c>
      <c r="AD436" s="92">
        <v>0</v>
      </c>
      <c r="AE436" s="92">
        <v>0</v>
      </c>
      <c r="AF436" s="92">
        <v>2015</v>
      </c>
      <c r="AG436" s="92">
        <v>0</v>
      </c>
      <c r="AH436" s="92" t="s">
        <v>529</v>
      </c>
      <c r="AI436" s="92" t="s">
        <v>610</v>
      </c>
      <c r="AJ436" s="92">
        <v>0.32</v>
      </c>
      <c r="AK436" s="92">
        <v>0</v>
      </c>
      <c r="AL436" s="121"/>
    </row>
    <row r="437" spans="1:38" s="49" customFormat="1" ht="37.5" customHeight="1" outlineLevel="1" x14ac:dyDescent="0.25">
      <c r="A437" s="90" t="s">
        <v>353</v>
      </c>
      <c r="B437" s="48">
        <v>2.2000000000000002</v>
      </c>
      <c r="C437" s="119" t="s">
        <v>616</v>
      </c>
      <c r="D437" s="553">
        <v>0</v>
      </c>
      <c r="E437" s="555">
        <v>0</v>
      </c>
      <c r="F437" s="555">
        <v>0</v>
      </c>
      <c r="G437" s="555">
        <v>0</v>
      </c>
      <c r="H437" s="555">
        <v>0</v>
      </c>
      <c r="I437" s="553">
        <v>1.2108032200000001</v>
      </c>
      <c r="J437" s="555">
        <v>6.3432580000000002E-2</v>
      </c>
      <c r="K437" s="555">
        <v>1.13937142</v>
      </c>
      <c r="L437" s="555">
        <v>0</v>
      </c>
      <c r="M437" s="555">
        <v>7.9992199999999996E-3</v>
      </c>
      <c r="N437" s="553">
        <v>1.2108032200000001</v>
      </c>
      <c r="O437" s="553">
        <v>6.3432580000000002E-2</v>
      </c>
      <c r="P437" s="553">
        <v>1.13937142</v>
      </c>
      <c r="Q437" s="553">
        <v>0</v>
      </c>
      <c r="R437" s="553">
        <v>7.9992199999999996E-3</v>
      </c>
      <c r="S437" s="553">
        <v>1.026</v>
      </c>
      <c r="T437" s="555">
        <v>5.3999999999999999E-2</v>
      </c>
      <c r="U437" s="555">
        <v>0.96499999999999997</v>
      </c>
      <c r="V437" s="555">
        <v>0</v>
      </c>
      <c r="W437" s="555">
        <v>7.0000000000000548E-3</v>
      </c>
      <c r="X437" s="92">
        <v>0</v>
      </c>
      <c r="Y437" s="92">
        <v>0</v>
      </c>
      <c r="Z437" s="92">
        <v>0</v>
      </c>
      <c r="AA437" s="91"/>
      <c r="AB437" s="92">
        <v>0</v>
      </c>
      <c r="AC437" s="92">
        <v>0</v>
      </c>
      <c r="AD437" s="92">
        <v>0</v>
      </c>
      <c r="AE437" s="92">
        <v>0</v>
      </c>
      <c r="AF437" s="92">
        <v>2015</v>
      </c>
      <c r="AG437" s="92">
        <v>0</v>
      </c>
      <c r="AH437" s="92" t="s">
        <v>529</v>
      </c>
      <c r="AI437" s="92" t="s">
        <v>530</v>
      </c>
      <c r="AJ437" s="92">
        <v>0.56499999999999995</v>
      </c>
      <c r="AK437" s="92">
        <v>0</v>
      </c>
      <c r="AL437" s="121"/>
    </row>
    <row r="438" spans="1:38" s="49" customFormat="1" ht="37.5" customHeight="1" outlineLevel="1" x14ac:dyDescent="0.25">
      <c r="A438" s="90" t="s">
        <v>353</v>
      </c>
      <c r="B438" s="48">
        <v>2.2000000000000002</v>
      </c>
      <c r="C438" s="119" t="s">
        <v>617</v>
      </c>
      <c r="D438" s="553">
        <v>0</v>
      </c>
      <c r="E438" s="555">
        <v>0</v>
      </c>
      <c r="F438" s="555">
        <v>0</v>
      </c>
      <c r="G438" s="555">
        <v>0</v>
      </c>
      <c r="H438" s="555">
        <v>0</v>
      </c>
      <c r="I438" s="553">
        <v>1.0228579899999999</v>
      </c>
      <c r="J438" s="555">
        <v>0.25161824999999999</v>
      </c>
      <c r="K438" s="555">
        <v>0.77123973999999995</v>
      </c>
      <c r="L438" s="555">
        <v>0</v>
      </c>
      <c r="M438" s="555">
        <v>0</v>
      </c>
      <c r="N438" s="553">
        <v>1.0228579899999999</v>
      </c>
      <c r="O438" s="553">
        <v>0.25161824999999999</v>
      </c>
      <c r="P438" s="553">
        <v>0.77123973999999995</v>
      </c>
      <c r="Q438" s="553">
        <v>0</v>
      </c>
      <c r="R438" s="553">
        <v>0</v>
      </c>
      <c r="S438" s="553">
        <v>0</v>
      </c>
      <c r="T438" s="555">
        <v>0</v>
      </c>
      <c r="U438" s="555">
        <v>0</v>
      </c>
      <c r="V438" s="555">
        <v>0</v>
      </c>
      <c r="W438" s="555">
        <v>0</v>
      </c>
      <c r="X438" s="92">
        <v>0</v>
      </c>
      <c r="Y438" s="92">
        <v>0</v>
      </c>
      <c r="Z438" s="92">
        <v>0</v>
      </c>
      <c r="AA438" s="91"/>
      <c r="AB438" s="92">
        <v>0</v>
      </c>
      <c r="AC438" s="92">
        <v>0</v>
      </c>
      <c r="AD438" s="92">
        <v>0</v>
      </c>
      <c r="AE438" s="92">
        <v>0</v>
      </c>
      <c r="AF438" s="92">
        <v>2015</v>
      </c>
      <c r="AG438" s="92">
        <v>0</v>
      </c>
      <c r="AH438" s="92" t="s">
        <v>529</v>
      </c>
      <c r="AI438" s="92" t="s">
        <v>530</v>
      </c>
      <c r="AJ438" s="92">
        <v>0.33600000000000002</v>
      </c>
      <c r="AK438" s="92">
        <v>0</v>
      </c>
      <c r="AL438" s="121"/>
    </row>
    <row r="439" spans="1:38" s="49" customFormat="1" ht="37.5" customHeight="1" outlineLevel="1" x14ac:dyDescent="0.25">
      <c r="A439" s="90" t="s">
        <v>353</v>
      </c>
      <c r="B439" s="48">
        <v>2.2000000000000002</v>
      </c>
      <c r="C439" s="119" t="s">
        <v>618</v>
      </c>
      <c r="D439" s="553">
        <v>0</v>
      </c>
      <c r="E439" s="555">
        <v>0</v>
      </c>
      <c r="F439" s="555">
        <v>0</v>
      </c>
      <c r="G439" s="555">
        <v>0</v>
      </c>
      <c r="H439" s="555">
        <v>0</v>
      </c>
      <c r="I439" s="553">
        <v>2.7502999900000002</v>
      </c>
      <c r="J439" s="555">
        <v>0</v>
      </c>
      <c r="K439" s="555">
        <v>2.7502999900000002</v>
      </c>
      <c r="L439" s="555">
        <v>0</v>
      </c>
      <c r="M439" s="555">
        <v>0</v>
      </c>
      <c r="N439" s="553">
        <v>2.7502999900000002</v>
      </c>
      <c r="O439" s="553">
        <v>0</v>
      </c>
      <c r="P439" s="553">
        <v>2.7502999900000002</v>
      </c>
      <c r="Q439" s="553">
        <v>0</v>
      </c>
      <c r="R439" s="553">
        <v>0</v>
      </c>
      <c r="S439" s="553">
        <v>2.9342000000000001</v>
      </c>
      <c r="T439" s="555">
        <v>0</v>
      </c>
      <c r="U439" s="555">
        <v>2.93</v>
      </c>
      <c r="V439" s="555">
        <v>0</v>
      </c>
      <c r="W439" s="555">
        <v>4.1999999999999815E-3</v>
      </c>
      <c r="X439" s="92">
        <v>0</v>
      </c>
      <c r="Y439" s="92">
        <v>0</v>
      </c>
      <c r="Z439" s="92">
        <v>0.5</v>
      </c>
      <c r="AA439" s="91"/>
      <c r="AB439" s="92">
        <v>0</v>
      </c>
      <c r="AC439" s="92">
        <v>0</v>
      </c>
      <c r="AD439" s="92" t="s">
        <v>601</v>
      </c>
      <c r="AE439" s="92">
        <v>0.5</v>
      </c>
      <c r="AF439" s="92">
        <v>2015</v>
      </c>
      <c r="AG439" s="92">
        <v>0</v>
      </c>
      <c r="AH439" s="92" t="s">
        <v>529</v>
      </c>
      <c r="AI439" s="92" t="s">
        <v>530</v>
      </c>
      <c r="AJ439" s="92">
        <v>0.91</v>
      </c>
      <c r="AK439" s="92">
        <v>0</v>
      </c>
      <c r="AL439" s="121"/>
    </row>
    <row r="440" spans="1:38" s="49" customFormat="1" ht="37.5" customHeight="1" outlineLevel="1" x14ac:dyDescent="0.25">
      <c r="A440" s="90" t="s">
        <v>353</v>
      </c>
      <c r="B440" s="48">
        <v>2.2000000000000002</v>
      </c>
      <c r="C440" s="119" t="s">
        <v>787</v>
      </c>
      <c r="D440" s="553">
        <v>0</v>
      </c>
      <c r="E440" s="555">
        <v>0</v>
      </c>
      <c r="F440" s="555">
        <v>0</v>
      </c>
      <c r="G440" s="555">
        <v>0</v>
      </c>
      <c r="H440" s="555">
        <v>0</v>
      </c>
      <c r="I440" s="553">
        <v>0</v>
      </c>
      <c r="J440" s="555">
        <v>0</v>
      </c>
      <c r="K440" s="555">
        <v>0</v>
      </c>
      <c r="L440" s="555">
        <v>0</v>
      </c>
      <c r="M440" s="555">
        <v>0</v>
      </c>
      <c r="N440" s="553">
        <v>0</v>
      </c>
      <c r="O440" s="553">
        <v>0</v>
      </c>
      <c r="P440" s="553">
        <v>0</v>
      </c>
      <c r="Q440" s="553">
        <v>0</v>
      </c>
      <c r="R440" s="553">
        <v>0</v>
      </c>
      <c r="S440" s="553">
        <v>2.1869999999999998</v>
      </c>
      <c r="T440" s="555">
        <v>0.22800000000000001</v>
      </c>
      <c r="U440" s="555">
        <v>1.8660000000000001</v>
      </c>
      <c r="V440" s="555">
        <v>0</v>
      </c>
      <c r="W440" s="555">
        <v>9.2999999999999722E-2</v>
      </c>
      <c r="X440" s="92">
        <v>0</v>
      </c>
      <c r="Y440" s="92">
        <v>0</v>
      </c>
      <c r="Z440" s="92">
        <v>0</v>
      </c>
      <c r="AA440" s="91"/>
      <c r="AB440" s="92">
        <v>0</v>
      </c>
      <c r="AC440" s="92">
        <v>0</v>
      </c>
      <c r="AD440" s="92">
        <v>0</v>
      </c>
      <c r="AE440" s="92">
        <v>0</v>
      </c>
      <c r="AF440" s="92">
        <v>0</v>
      </c>
      <c r="AG440" s="92">
        <v>0</v>
      </c>
      <c r="AH440" s="92">
        <v>0</v>
      </c>
      <c r="AI440" s="92">
        <v>0</v>
      </c>
      <c r="AJ440" s="92">
        <v>0</v>
      </c>
      <c r="AK440" s="92">
        <v>0</v>
      </c>
      <c r="AL440" s="121"/>
    </row>
    <row r="441" spans="1:38" s="49" customFormat="1" ht="37.5" customHeight="1" outlineLevel="1" x14ac:dyDescent="0.25">
      <c r="A441" s="90" t="s">
        <v>353</v>
      </c>
      <c r="B441" s="48">
        <v>2.2000000000000002</v>
      </c>
      <c r="C441" s="119" t="s">
        <v>860</v>
      </c>
      <c r="D441" s="553">
        <v>0</v>
      </c>
      <c r="E441" s="555">
        <v>0</v>
      </c>
      <c r="F441" s="555">
        <v>0</v>
      </c>
      <c r="G441" s="555">
        <v>0</v>
      </c>
      <c r="H441" s="555">
        <v>0</v>
      </c>
      <c r="I441" s="553">
        <v>1.11236143</v>
      </c>
      <c r="J441" s="555">
        <v>1.11236143</v>
      </c>
      <c r="K441" s="555">
        <v>0</v>
      </c>
      <c r="L441" s="555">
        <v>0</v>
      </c>
      <c r="M441" s="555">
        <v>0</v>
      </c>
      <c r="N441" s="553">
        <v>1.11236143</v>
      </c>
      <c r="O441" s="553">
        <v>1.11236143</v>
      </c>
      <c r="P441" s="553">
        <v>0</v>
      </c>
      <c r="Q441" s="553">
        <v>0</v>
      </c>
      <c r="R441" s="553">
        <v>0</v>
      </c>
      <c r="S441" s="553">
        <v>0.94299999999999995</v>
      </c>
      <c r="T441" s="555">
        <v>0.94299999999999995</v>
      </c>
      <c r="U441" s="555">
        <v>0</v>
      </c>
      <c r="V441" s="555">
        <v>0</v>
      </c>
      <c r="W441" s="555">
        <v>0</v>
      </c>
      <c r="X441" s="92">
        <v>0</v>
      </c>
      <c r="Y441" s="92">
        <v>0</v>
      </c>
      <c r="Z441" s="92">
        <v>0</v>
      </c>
      <c r="AA441" s="91"/>
      <c r="AB441" s="92">
        <v>0</v>
      </c>
      <c r="AC441" s="92">
        <v>0</v>
      </c>
      <c r="AD441" s="92">
        <v>0</v>
      </c>
      <c r="AE441" s="92">
        <v>0</v>
      </c>
      <c r="AF441" s="92">
        <v>0</v>
      </c>
      <c r="AG441" s="92">
        <v>0</v>
      </c>
      <c r="AH441" s="92">
        <v>0</v>
      </c>
      <c r="AI441" s="92">
        <v>0</v>
      </c>
      <c r="AJ441" s="92">
        <v>0</v>
      </c>
      <c r="AK441" s="92">
        <v>0</v>
      </c>
      <c r="AL441" s="121"/>
    </row>
    <row r="442" spans="1:38" s="49" customFormat="1" ht="37.5" customHeight="1" outlineLevel="1" x14ac:dyDescent="0.25">
      <c r="A442" s="90" t="s">
        <v>353</v>
      </c>
      <c r="B442" s="48">
        <v>2.2000000000000002</v>
      </c>
      <c r="C442" s="119" t="s">
        <v>861</v>
      </c>
      <c r="D442" s="553">
        <v>0</v>
      </c>
      <c r="E442" s="555">
        <v>0</v>
      </c>
      <c r="F442" s="555">
        <v>0</v>
      </c>
      <c r="G442" s="555">
        <v>0</v>
      </c>
      <c r="H442" s="555">
        <v>0</v>
      </c>
      <c r="I442" s="553">
        <v>3.4251176400000003</v>
      </c>
      <c r="J442" s="555">
        <v>0.18890982000000001</v>
      </c>
      <c r="K442" s="555">
        <v>3.2151401000000002</v>
      </c>
      <c r="L442" s="555">
        <v>0</v>
      </c>
      <c r="M442" s="555">
        <v>2.1067720000000002E-2</v>
      </c>
      <c r="N442" s="553">
        <v>3.4251176400000003</v>
      </c>
      <c r="O442" s="553">
        <v>0.18890982000000001</v>
      </c>
      <c r="P442" s="553">
        <v>3.2151401000000002</v>
      </c>
      <c r="Q442" s="553">
        <v>0</v>
      </c>
      <c r="R442" s="553">
        <v>2.1067720000000002E-2</v>
      </c>
      <c r="S442" s="553">
        <v>3.3079999999999998</v>
      </c>
      <c r="T442" s="555">
        <v>0.16</v>
      </c>
      <c r="U442" s="555">
        <v>2.7429999999999999</v>
      </c>
      <c r="V442" s="555">
        <v>0</v>
      </c>
      <c r="W442" s="555">
        <v>0.40499999999999992</v>
      </c>
      <c r="X442" s="92">
        <v>0</v>
      </c>
      <c r="Y442" s="92">
        <v>0</v>
      </c>
      <c r="Z442" s="92">
        <v>0</v>
      </c>
      <c r="AA442" s="91"/>
      <c r="AB442" s="92">
        <v>0</v>
      </c>
      <c r="AC442" s="92">
        <v>0</v>
      </c>
      <c r="AD442" s="92">
        <v>0</v>
      </c>
      <c r="AE442" s="92">
        <v>0</v>
      </c>
      <c r="AF442" s="92">
        <v>2015</v>
      </c>
      <c r="AG442" s="92">
        <v>0</v>
      </c>
      <c r="AH442" s="92" t="s">
        <v>529</v>
      </c>
      <c r="AI442" s="92" t="s">
        <v>530</v>
      </c>
      <c r="AJ442" s="92">
        <v>0.60699999999999998</v>
      </c>
      <c r="AK442" s="92">
        <v>0</v>
      </c>
      <c r="AL442" s="121"/>
    </row>
    <row r="443" spans="1:38" s="49" customFormat="1" ht="37.5" customHeight="1" outlineLevel="1" x14ac:dyDescent="0.25">
      <c r="A443" s="90" t="s">
        <v>353</v>
      </c>
      <c r="B443" s="48">
        <v>2.2000000000000002</v>
      </c>
      <c r="C443" s="119" t="s">
        <v>862</v>
      </c>
      <c r="D443" s="553">
        <v>0</v>
      </c>
      <c r="E443" s="555">
        <v>0</v>
      </c>
      <c r="F443" s="555">
        <v>0</v>
      </c>
      <c r="G443" s="555">
        <v>0</v>
      </c>
      <c r="H443" s="555">
        <v>0</v>
      </c>
      <c r="I443" s="553">
        <v>0.22433846999999998</v>
      </c>
      <c r="J443" s="555">
        <v>0.21655046999999999</v>
      </c>
      <c r="K443" s="555">
        <v>0</v>
      </c>
      <c r="L443" s="555">
        <v>0</v>
      </c>
      <c r="M443" s="555">
        <v>7.7879999999999998E-3</v>
      </c>
      <c r="N443" s="553">
        <v>0.22433846999999998</v>
      </c>
      <c r="O443" s="553">
        <v>0.21655046999999999</v>
      </c>
      <c r="P443" s="553">
        <v>0</v>
      </c>
      <c r="Q443" s="553">
        <v>0</v>
      </c>
      <c r="R443" s="553">
        <v>7.7879999999999998E-3</v>
      </c>
      <c r="S443" s="553">
        <v>7.899</v>
      </c>
      <c r="T443" s="555">
        <v>0.184</v>
      </c>
      <c r="U443" s="555">
        <v>7.3840000000000003</v>
      </c>
      <c r="V443" s="555">
        <v>0</v>
      </c>
      <c r="W443" s="555">
        <v>0.33099999999999968</v>
      </c>
      <c r="X443" s="92">
        <v>0</v>
      </c>
      <c r="Y443" s="92">
        <v>0</v>
      </c>
      <c r="Z443" s="92">
        <v>0</v>
      </c>
      <c r="AA443" s="91"/>
      <c r="AB443" s="92">
        <v>0</v>
      </c>
      <c r="AC443" s="92">
        <v>0</v>
      </c>
      <c r="AD443" s="92">
        <v>0</v>
      </c>
      <c r="AE443" s="92">
        <v>0</v>
      </c>
      <c r="AF443" s="92">
        <v>0</v>
      </c>
      <c r="AG443" s="92">
        <v>0</v>
      </c>
      <c r="AH443" s="92">
        <v>0</v>
      </c>
      <c r="AI443" s="92">
        <v>0</v>
      </c>
      <c r="AJ443" s="92">
        <v>1.59</v>
      </c>
      <c r="AK443" s="92">
        <v>0</v>
      </c>
      <c r="AL443" s="121"/>
    </row>
    <row r="444" spans="1:38" s="49" customFormat="1" ht="37.5" customHeight="1" outlineLevel="1" x14ac:dyDescent="0.25">
      <c r="A444" s="90" t="s">
        <v>353</v>
      </c>
      <c r="B444" s="48">
        <v>2.2000000000000002</v>
      </c>
      <c r="C444" s="119" t="s">
        <v>976</v>
      </c>
      <c r="D444" s="553">
        <v>0</v>
      </c>
      <c r="E444" s="555">
        <v>0</v>
      </c>
      <c r="F444" s="555">
        <v>0</v>
      </c>
      <c r="G444" s="555">
        <v>0</v>
      </c>
      <c r="H444" s="555">
        <v>0</v>
      </c>
      <c r="I444" s="553">
        <v>0</v>
      </c>
      <c r="J444" s="555">
        <v>0</v>
      </c>
      <c r="K444" s="555">
        <v>0</v>
      </c>
      <c r="L444" s="555">
        <v>0</v>
      </c>
      <c r="M444" s="555">
        <v>0</v>
      </c>
      <c r="N444" s="553">
        <v>0</v>
      </c>
      <c r="O444" s="553">
        <v>0</v>
      </c>
      <c r="P444" s="553">
        <v>0</v>
      </c>
      <c r="Q444" s="553">
        <v>0</v>
      </c>
      <c r="R444" s="553">
        <v>0</v>
      </c>
      <c r="S444" s="553">
        <v>0.55100000000000005</v>
      </c>
      <c r="T444" s="555">
        <v>0</v>
      </c>
      <c r="U444" s="555">
        <v>0</v>
      </c>
      <c r="V444" s="555">
        <v>0.55100000000000005</v>
      </c>
      <c r="W444" s="555">
        <v>0</v>
      </c>
      <c r="X444" s="92">
        <v>0</v>
      </c>
      <c r="Y444" s="92">
        <v>0</v>
      </c>
      <c r="Z444" s="92">
        <v>0</v>
      </c>
      <c r="AA444" s="91"/>
      <c r="AB444" s="92">
        <v>0</v>
      </c>
      <c r="AC444" s="92">
        <v>0</v>
      </c>
      <c r="AD444" s="92">
        <v>0</v>
      </c>
      <c r="AE444" s="92">
        <v>0</v>
      </c>
      <c r="AF444" s="92">
        <v>0</v>
      </c>
      <c r="AG444" s="92">
        <v>0</v>
      </c>
      <c r="AH444" s="92">
        <v>0</v>
      </c>
      <c r="AI444" s="92">
        <v>0</v>
      </c>
      <c r="AJ444" s="92">
        <v>0</v>
      </c>
      <c r="AK444" s="92">
        <v>0</v>
      </c>
      <c r="AL444" s="121"/>
    </row>
    <row r="445" spans="1:38" s="49" customFormat="1" ht="37.5" customHeight="1" outlineLevel="1" x14ac:dyDescent="0.25">
      <c r="A445" s="90" t="s">
        <v>353</v>
      </c>
      <c r="B445" s="48">
        <v>2.2000000000000002</v>
      </c>
      <c r="C445" s="119" t="s">
        <v>619</v>
      </c>
      <c r="D445" s="553">
        <v>0</v>
      </c>
      <c r="E445" s="555">
        <v>0</v>
      </c>
      <c r="F445" s="555">
        <v>0</v>
      </c>
      <c r="G445" s="555">
        <v>0</v>
      </c>
      <c r="H445" s="555">
        <v>0</v>
      </c>
      <c r="I445" s="553">
        <v>4.3334453000000002</v>
      </c>
      <c r="J445" s="555">
        <v>0</v>
      </c>
      <c r="K445" s="555">
        <v>1.78644548</v>
      </c>
      <c r="L445" s="555">
        <v>2.5469998199999999</v>
      </c>
      <c r="M445" s="555">
        <v>0</v>
      </c>
      <c r="N445" s="553">
        <v>4.3334453000000002</v>
      </c>
      <c r="O445" s="553">
        <v>0</v>
      </c>
      <c r="P445" s="553">
        <v>1.78644548</v>
      </c>
      <c r="Q445" s="553">
        <v>2.5469998199999999</v>
      </c>
      <c r="R445" s="553">
        <v>0</v>
      </c>
      <c r="S445" s="553">
        <v>10.922000000000001</v>
      </c>
      <c r="T445" s="555">
        <v>0.36699999999999999</v>
      </c>
      <c r="U445" s="555">
        <v>9.673</v>
      </c>
      <c r="V445" s="555">
        <v>0</v>
      </c>
      <c r="W445" s="555">
        <v>0.88200000000000056</v>
      </c>
      <c r="X445" s="92">
        <v>0</v>
      </c>
      <c r="Y445" s="92">
        <v>0</v>
      </c>
      <c r="Z445" s="92">
        <v>0</v>
      </c>
      <c r="AA445" s="91"/>
      <c r="AB445" s="92">
        <v>0</v>
      </c>
      <c r="AC445" s="92">
        <v>0</v>
      </c>
      <c r="AD445" s="92">
        <v>0</v>
      </c>
      <c r="AE445" s="92">
        <v>0</v>
      </c>
      <c r="AF445" s="92">
        <v>2015</v>
      </c>
      <c r="AG445" s="92">
        <v>0</v>
      </c>
      <c r="AH445" s="92" t="s">
        <v>529</v>
      </c>
      <c r="AI445" s="92" t="s">
        <v>530</v>
      </c>
      <c r="AJ445" s="92">
        <v>3.7320000000000002</v>
      </c>
      <c r="AK445" s="92">
        <v>0</v>
      </c>
      <c r="AL445" s="121"/>
    </row>
    <row r="446" spans="1:38" s="49" customFormat="1" ht="37.5" customHeight="1" outlineLevel="1" x14ac:dyDescent="0.25">
      <c r="A446" s="90" t="s">
        <v>355</v>
      </c>
      <c r="B446" s="48">
        <v>2.2000000000000002</v>
      </c>
      <c r="C446" s="119" t="s">
        <v>863</v>
      </c>
      <c r="D446" s="553">
        <v>0</v>
      </c>
      <c r="E446" s="555">
        <v>0</v>
      </c>
      <c r="F446" s="555">
        <v>0</v>
      </c>
      <c r="G446" s="555">
        <v>0</v>
      </c>
      <c r="H446" s="555">
        <v>0</v>
      </c>
      <c r="I446" s="553">
        <v>0</v>
      </c>
      <c r="J446" s="555">
        <v>0</v>
      </c>
      <c r="K446" s="555">
        <v>0</v>
      </c>
      <c r="L446" s="555">
        <v>0</v>
      </c>
      <c r="M446" s="555">
        <v>0</v>
      </c>
      <c r="N446" s="553">
        <v>0</v>
      </c>
      <c r="O446" s="553">
        <v>0</v>
      </c>
      <c r="P446" s="553">
        <v>0</v>
      </c>
      <c r="Q446" s="553">
        <v>0</v>
      </c>
      <c r="R446" s="553">
        <v>0</v>
      </c>
      <c r="S446" s="553">
        <v>0.74785517000000001</v>
      </c>
      <c r="T446" s="555">
        <v>5.6246609999999995E-2</v>
      </c>
      <c r="U446" s="555">
        <v>0.18801562999999999</v>
      </c>
      <c r="V446" s="555">
        <v>0.48556454000000004</v>
      </c>
      <c r="W446" s="555">
        <v>1.8028390000000002E-2</v>
      </c>
      <c r="X446" s="92">
        <v>0</v>
      </c>
      <c r="Y446" s="92">
        <v>0</v>
      </c>
      <c r="Z446" s="92">
        <v>0.16</v>
      </c>
      <c r="AA446" s="91"/>
      <c r="AB446" s="92">
        <v>0</v>
      </c>
      <c r="AC446" s="92">
        <v>0</v>
      </c>
      <c r="AD446" s="92">
        <v>0</v>
      </c>
      <c r="AE446" s="92">
        <v>0.16</v>
      </c>
      <c r="AF446" s="92">
        <v>0</v>
      </c>
      <c r="AG446" s="92">
        <v>0</v>
      </c>
      <c r="AH446" s="92">
        <v>0</v>
      </c>
      <c r="AI446" s="92">
        <v>0</v>
      </c>
      <c r="AJ446" s="92">
        <v>3.1E-2</v>
      </c>
      <c r="AK446" s="92">
        <v>0</v>
      </c>
      <c r="AL446" s="121"/>
    </row>
    <row r="447" spans="1:38" s="49" customFormat="1" ht="37.5" customHeight="1" outlineLevel="1" x14ac:dyDescent="0.25">
      <c r="A447" s="90" t="s">
        <v>353</v>
      </c>
      <c r="B447" s="48">
        <v>2.2000000000000002</v>
      </c>
      <c r="C447" s="119" t="s">
        <v>620</v>
      </c>
      <c r="D447" s="553">
        <v>0</v>
      </c>
      <c r="E447" s="555">
        <v>0</v>
      </c>
      <c r="F447" s="555">
        <v>0</v>
      </c>
      <c r="G447" s="555">
        <v>0</v>
      </c>
      <c r="H447" s="555">
        <v>0</v>
      </c>
      <c r="I447" s="553">
        <v>0</v>
      </c>
      <c r="J447" s="555">
        <v>0</v>
      </c>
      <c r="K447" s="555">
        <v>0</v>
      </c>
      <c r="L447" s="555">
        <v>0</v>
      </c>
      <c r="M447" s="555">
        <v>0</v>
      </c>
      <c r="N447" s="553">
        <v>0</v>
      </c>
      <c r="O447" s="553">
        <v>0</v>
      </c>
      <c r="P447" s="553">
        <v>0</v>
      </c>
      <c r="Q447" s="553">
        <v>0</v>
      </c>
      <c r="R447" s="553">
        <v>0</v>
      </c>
      <c r="S447" s="553">
        <v>0.35599999999999998</v>
      </c>
      <c r="T447" s="555">
        <v>0</v>
      </c>
      <c r="U447" s="555">
        <v>0.01</v>
      </c>
      <c r="V447" s="555">
        <v>0.13100000000000001</v>
      </c>
      <c r="W447" s="555">
        <v>0.21499999999999997</v>
      </c>
      <c r="X447" s="92">
        <v>0</v>
      </c>
      <c r="Y447" s="92">
        <v>0</v>
      </c>
      <c r="Z447" s="92">
        <v>2.5000000000000001E-2</v>
      </c>
      <c r="AA447" s="91"/>
      <c r="AB447" s="92">
        <v>0</v>
      </c>
      <c r="AC447" s="92">
        <v>0</v>
      </c>
      <c r="AD447" s="92" t="s">
        <v>601</v>
      </c>
      <c r="AE447" s="92">
        <v>2.5000000000000001E-2</v>
      </c>
      <c r="AF447" s="92">
        <v>0</v>
      </c>
      <c r="AG447" s="92">
        <v>0</v>
      </c>
      <c r="AH447" s="92">
        <v>0</v>
      </c>
      <c r="AI447" s="92">
        <v>0</v>
      </c>
      <c r="AJ447" s="92">
        <v>0</v>
      </c>
      <c r="AK447" s="92">
        <v>0</v>
      </c>
      <c r="AL447" s="121"/>
    </row>
    <row r="448" spans="1:38" s="49" customFormat="1" ht="37.5" customHeight="1" outlineLevel="1" x14ac:dyDescent="0.25">
      <c r="A448" s="90" t="s">
        <v>353</v>
      </c>
      <c r="B448" s="48">
        <v>2.2000000000000002</v>
      </c>
      <c r="C448" s="119" t="s">
        <v>621</v>
      </c>
      <c r="D448" s="553">
        <v>0</v>
      </c>
      <c r="E448" s="555">
        <v>0</v>
      </c>
      <c r="F448" s="555">
        <v>0</v>
      </c>
      <c r="G448" s="555">
        <v>0</v>
      </c>
      <c r="H448" s="555">
        <v>0</v>
      </c>
      <c r="I448" s="553">
        <v>0</v>
      </c>
      <c r="J448" s="555">
        <v>0</v>
      </c>
      <c r="K448" s="555">
        <v>0</v>
      </c>
      <c r="L448" s="555">
        <v>0</v>
      </c>
      <c r="M448" s="555">
        <v>0</v>
      </c>
      <c r="N448" s="553">
        <v>0</v>
      </c>
      <c r="O448" s="553">
        <v>0</v>
      </c>
      <c r="P448" s="553">
        <v>0</v>
      </c>
      <c r="Q448" s="553">
        <v>0</v>
      </c>
      <c r="R448" s="553">
        <v>0</v>
      </c>
      <c r="S448" s="553">
        <v>6.8000000000000005E-2</v>
      </c>
      <c r="T448" s="555">
        <v>0</v>
      </c>
      <c r="U448" s="555">
        <v>5.0000000000000001E-3</v>
      </c>
      <c r="V448" s="555">
        <v>0</v>
      </c>
      <c r="W448" s="555">
        <v>6.3E-2</v>
      </c>
      <c r="X448" s="92">
        <v>0</v>
      </c>
      <c r="Y448" s="92">
        <v>0</v>
      </c>
      <c r="Z448" s="92">
        <v>0</v>
      </c>
      <c r="AA448" s="91"/>
      <c r="AB448" s="92">
        <v>0</v>
      </c>
      <c r="AC448" s="92">
        <v>0</v>
      </c>
      <c r="AD448" s="92">
        <v>0</v>
      </c>
      <c r="AE448" s="92">
        <v>0</v>
      </c>
      <c r="AF448" s="92">
        <v>0</v>
      </c>
      <c r="AG448" s="92">
        <v>0</v>
      </c>
      <c r="AH448" s="92">
        <v>0</v>
      </c>
      <c r="AI448" s="92">
        <v>0</v>
      </c>
      <c r="AJ448" s="92">
        <v>0</v>
      </c>
      <c r="AK448" s="92">
        <v>0</v>
      </c>
      <c r="AL448" s="121"/>
    </row>
    <row r="449" spans="1:38" s="49" customFormat="1" ht="37.5" customHeight="1" outlineLevel="1" x14ac:dyDescent="0.25">
      <c r="A449" s="90" t="s">
        <v>353</v>
      </c>
      <c r="B449" s="48">
        <v>2.2000000000000002</v>
      </c>
      <c r="C449" s="119" t="s">
        <v>864</v>
      </c>
      <c r="D449" s="553">
        <v>0</v>
      </c>
      <c r="E449" s="555">
        <v>0</v>
      </c>
      <c r="F449" s="555">
        <v>0</v>
      </c>
      <c r="G449" s="555">
        <v>0</v>
      </c>
      <c r="H449" s="555">
        <v>0</v>
      </c>
      <c r="I449" s="553">
        <v>0.26910000000000001</v>
      </c>
      <c r="J449" s="555">
        <v>0.26910000000000001</v>
      </c>
      <c r="K449" s="555">
        <v>0</v>
      </c>
      <c r="L449" s="555">
        <v>0</v>
      </c>
      <c r="M449" s="555">
        <v>0</v>
      </c>
      <c r="N449" s="553">
        <v>0.26910000000000001</v>
      </c>
      <c r="O449" s="553">
        <v>0.26910000000000001</v>
      </c>
      <c r="P449" s="553">
        <v>0</v>
      </c>
      <c r="Q449" s="553">
        <v>0</v>
      </c>
      <c r="R449" s="553">
        <v>0</v>
      </c>
      <c r="S449" s="553">
        <v>4.4809999999999999</v>
      </c>
      <c r="T449" s="555">
        <v>0</v>
      </c>
      <c r="U449" s="555">
        <v>4.1449999999999996</v>
      </c>
      <c r="V449" s="555">
        <v>0</v>
      </c>
      <c r="W449" s="555">
        <v>0.3360000000000003</v>
      </c>
      <c r="X449" s="92">
        <v>0</v>
      </c>
      <c r="Y449" s="92">
        <v>0</v>
      </c>
      <c r="Z449" s="92">
        <v>0.5</v>
      </c>
      <c r="AA449" s="91"/>
      <c r="AB449" s="92">
        <v>0</v>
      </c>
      <c r="AC449" s="92">
        <v>0</v>
      </c>
      <c r="AD449" s="92" t="s">
        <v>601</v>
      </c>
      <c r="AE449" s="92">
        <v>0.5</v>
      </c>
      <c r="AF449" s="92">
        <v>2015</v>
      </c>
      <c r="AG449" s="92">
        <v>0</v>
      </c>
      <c r="AH449" s="92" t="s">
        <v>529</v>
      </c>
      <c r="AI449" s="92" t="s">
        <v>610</v>
      </c>
      <c r="AJ449" s="92">
        <v>0.78700000000000003</v>
      </c>
      <c r="AK449" s="92">
        <v>0</v>
      </c>
      <c r="AL449" s="121"/>
    </row>
    <row r="450" spans="1:38" s="49" customFormat="1" ht="37.5" customHeight="1" outlineLevel="1" x14ac:dyDescent="0.25">
      <c r="A450" s="90" t="s">
        <v>353</v>
      </c>
      <c r="B450" s="48">
        <v>2.2000000000000002</v>
      </c>
      <c r="C450" s="119" t="s">
        <v>977</v>
      </c>
      <c r="D450" s="553">
        <v>0</v>
      </c>
      <c r="E450" s="555">
        <v>0</v>
      </c>
      <c r="F450" s="555">
        <v>0</v>
      </c>
      <c r="G450" s="555">
        <v>0</v>
      </c>
      <c r="H450" s="555">
        <v>0</v>
      </c>
      <c r="I450" s="553">
        <v>0</v>
      </c>
      <c r="J450" s="555">
        <v>0</v>
      </c>
      <c r="K450" s="555">
        <v>0</v>
      </c>
      <c r="L450" s="555">
        <v>0</v>
      </c>
      <c r="M450" s="555">
        <v>0</v>
      </c>
      <c r="N450" s="553">
        <v>0</v>
      </c>
      <c r="O450" s="553">
        <v>0</v>
      </c>
      <c r="P450" s="553">
        <v>0</v>
      </c>
      <c r="Q450" s="553">
        <v>0</v>
      </c>
      <c r="R450" s="553">
        <v>0</v>
      </c>
      <c r="S450" s="553">
        <v>9.7000000000000003E-2</v>
      </c>
      <c r="T450" s="555">
        <v>9.7000000000000003E-2</v>
      </c>
      <c r="U450" s="555">
        <v>0</v>
      </c>
      <c r="V450" s="555">
        <v>0</v>
      </c>
      <c r="W450" s="555">
        <v>0</v>
      </c>
      <c r="X450" s="92">
        <v>0</v>
      </c>
      <c r="Y450" s="92">
        <v>0</v>
      </c>
      <c r="Z450" s="92">
        <v>0</v>
      </c>
      <c r="AA450" s="91"/>
      <c r="AB450" s="92">
        <v>0</v>
      </c>
      <c r="AC450" s="92">
        <v>0</v>
      </c>
      <c r="AD450" s="92">
        <v>0</v>
      </c>
      <c r="AE450" s="92">
        <v>0</v>
      </c>
      <c r="AF450" s="92">
        <v>0</v>
      </c>
      <c r="AG450" s="92">
        <v>0</v>
      </c>
      <c r="AH450" s="92">
        <v>0</v>
      </c>
      <c r="AI450" s="92">
        <v>0</v>
      </c>
      <c r="AJ450" s="92">
        <v>0</v>
      </c>
      <c r="AK450" s="92">
        <v>0</v>
      </c>
      <c r="AL450" s="121"/>
    </row>
    <row r="451" spans="1:38" s="49" customFormat="1" ht="37.5" customHeight="1" outlineLevel="1" x14ac:dyDescent="0.25">
      <c r="A451" s="90" t="s">
        <v>353</v>
      </c>
      <c r="B451" s="48">
        <v>2.2000000000000002</v>
      </c>
      <c r="C451" s="119" t="s">
        <v>978</v>
      </c>
      <c r="D451" s="553">
        <v>0</v>
      </c>
      <c r="E451" s="555">
        <v>0</v>
      </c>
      <c r="F451" s="555">
        <v>0</v>
      </c>
      <c r="G451" s="555">
        <v>0</v>
      </c>
      <c r="H451" s="555">
        <v>0</v>
      </c>
      <c r="I451" s="553">
        <v>0</v>
      </c>
      <c r="J451" s="555">
        <v>0</v>
      </c>
      <c r="K451" s="555">
        <v>0</v>
      </c>
      <c r="L451" s="555">
        <v>0</v>
      </c>
      <c r="M451" s="555">
        <v>0</v>
      </c>
      <c r="N451" s="553">
        <v>0</v>
      </c>
      <c r="O451" s="553">
        <v>0</v>
      </c>
      <c r="P451" s="553">
        <v>0</v>
      </c>
      <c r="Q451" s="553">
        <v>0</v>
      </c>
      <c r="R451" s="553">
        <v>0</v>
      </c>
      <c r="S451" s="553">
        <v>0.55300000000000005</v>
      </c>
      <c r="T451" s="555">
        <v>0.02</v>
      </c>
      <c r="U451" s="555">
        <v>0.10100000000000001</v>
      </c>
      <c r="V451" s="555">
        <v>0.39100000000000001</v>
      </c>
      <c r="W451" s="555">
        <v>4.100000000000005E-2</v>
      </c>
      <c r="X451" s="92">
        <v>0</v>
      </c>
      <c r="Y451" s="92">
        <v>0</v>
      </c>
      <c r="Z451" s="92">
        <v>0.25</v>
      </c>
      <c r="AA451" s="91"/>
      <c r="AB451" s="92">
        <v>0</v>
      </c>
      <c r="AC451" s="92">
        <v>0</v>
      </c>
      <c r="AD451" s="92" t="s">
        <v>601</v>
      </c>
      <c r="AE451" s="92">
        <v>0.25</v>
      </c>
      <c r="AF451" s="92">
        <v>0</v>
      </c>
      <c r="AG451" s="92">
        <v>0</v>
      </c>
      <c r="AH451" s="92">
        <v>0</v>
      </c>
      <c r="AI451" s="92">
        <v>0</v>
      </c>
      <c r="AJ451" s="92">
        <v>0</v>
      </c>
      <c r="AK451" s="92">
        <v>0</v>
      </c>
      <c r="AL451" s="121"/>
    </row>
    <row r="452" spans="1:38" s="49" customFormat="1" ht="37.5" customHeight="1" outlineLevel="1" x14ac:dyDescent="0.25">
      <c r="A452" s="90" t="s">
        <v>353</v>
      </c>
      <c r="B452" s="48">
        <v>2.2000000000000002</v>
      </c>
      <c r="C452" s="119" t="s">
        <v>979</v>
      </c>
      <c r="D452" s="553">
        <v>0</v>
      </c>
      <c r="E452" s="555">
        <v>0</v>
      </c>
      <c r="F452" s="555">
        <v>0</v>
      </c>
      <c r="G452" s="555">
        <v>0</v>
      </c>
      <c r="H452" s="555">
        <v>0</v>
      </c>
      <c r="I452" s="553">
        <v>0</v>
      </c>
      <c r="J452" s="555">
        <v>0</v>
      </c>
      <c r="K452" s="555">
        <v>0</v>
      </c>
      <c r="L452" s="555">
        <v>0</v>
      </c>
      <c r="M452" s="555">
        <v>0</v>
      </c>
      <c r="N452" s="553">
        <v>0</v>
      </c>
      <c r="O452" s="553">
        <v>0</v>
      </c>
      <c r="P452" s="553">
        <v>0</v>
      </c>
      <c r="Q452" s="553">
        <v>0</v>
      </c>
      <c r="R452" s="553">
        <v>0</v>
      </c>
      <c r="S452" s="553">
        <v>0.29299999999999998</v>
      </c>
      <c r="T452" s="555">
        <v>0</v>
      </c>
      <c r="U452" s="555">
        <v>0</v>
      </c>
      <c r="V452" s="555">
        <v>0.29299999999999998</v>
      </c>
      <c r="W452" s="555">
        <v>0</v>
      </c>
      <c r="X452" s="92">
        <v>0</v>
      </c>
      <c r="Y452" s="92">
        <v>0</v>
      </c>
      <c r="Z452" s="92">
        <v>0</v>
      </c>
      <c r="AA452" s="91"/>
      <c r="AB452" s="92">
        <v>0</v>
      </c>
      <c r="AC452" s="92">
        <v>0</v>
      </c>
      <c r="AD452" s="92">
        <v>0</v>
      </c>
      <c r="AE452" s="92">
        <v>0</v>
      </c>
      <c r="AF452" s="92">
        <v>0</v>
      </c>
      <c r="AG452" s="92">
        <v>0</v>
      </c>
      <c r="AH452" s="92">
        <v>0</v>
      </c>
      <c r="AI452" s="92">
        <v>0</v>
      </c>
      <c r="AJ452" s="92">
        <v>0</v>
      </c>
      <c r="AK452" s="92">
        <v>0</v>
      </c>
      <c r="AL452" s="121"/>
    </row>
    <row r="453" spans="1:38" s="49" customFormat="1" ht="37.5" customHeight="1" outlineLevel="1" x14ac:dyDescent="0.25">
      <c r="A453" s="90" t="s">
        <v>355</v>
      </c>
      <c r="B453" s="48">
        <v>2.2000000000000002</v>
      </c>
      <c r="C453" s="119" t="s">
        <v>655</v>
      </c>
      <c r="D453" s="553">
        <v>17.768545573290638</v>
      </c>
      <c r="E453" s="555">
        <v>0</v>
      </c>
      <c r="F453" s="555">
        <v>9.3912239599999978</v>
      </c>
      <c r="G453" s="555">
        <v>5.8156064000000001</v>
      </c>
      <c r="H453" s="555">
        <v>2.5617152132906407</v>
      </c>
      <c r="I453" s="553">
        <v>32.447024266613731</v>
      </c>
      <c r="J453" s="555">
        <v>0</v>
      </c>
      <c r="K453" s="555">
        <v>12.673272470000001</v>
      </c>
      <c r="L453" s="555">
        <v>0</v>
      </c>
      <c r="M453" s="555">
        <v>19.77375179661373</v>
      </c>
      <c r="N453" s="553">
        <v>14.678478693323093</v>
      </c>
      <c r="O453" s="553">
        <v>0</v>
      </c>
      <c r="P453" s="553">
        <v>3.2820485100000028</v>
      </c>
      <c r="Q453" s="553">
        <v>-5.8156064000000001</v>
      </c>
      <c r="R453" s="553">
        <v>17.212036583323091</v>
      </c>
      <c r="S453" s="553">
        <v>36.021472230000001</v>
      </c>
      <c r="T453" s="555">
        <v>0</v>
      </c>
      <c r="U453" s="555">
        <v>12.09154028</v>
      </c>
      <c r="V453" s="555">
        <v>4.3738915299999999</v>
      </c>
      <c r="W453" s="555">
        <v>19.556040419999999</v>
      </c>
      <c r="X453" s="92">
        <v>0</v>
      </c>
      <c r="Y453" s="92">
        <v>0</v>
      </c>
      <c r="Z453" s="92">
        <v>1.26</v>
      </c>
      <c r="AA453" s="91"/>
      <c r="AB453" s="92">
        <v>0</v>
      </c>
      <c r="AC453" s="92">
        <v>0</v>
      </c>
      <c r="AD453" s="92">
        <v>0</v>
      </c>
      <c r="AE453" s="92">
        <v>1.26</v>
      </c>
      <c r="AF453" s="92">
        <v>0</v>
      </c>
      <c r="AG453" s="92">
        <v>0</v>
      </c>
      <c r="AH453" s="92">
        <v>0</v>
      </c>
      <c r="AI453" s="92">
        <v>0</v>
      </c>
      <c r="AJ453" s="92">
        <v>5.7969999999999997</v>
      </c>
      <c r="AK453" s="92">
        <v>40.353736599999998</v>
      </c>
      <c r="AL453" s="121"/>
    </row>
    <row r="454" spans="1:38" s="49" customFormat="1" ht="37.5" customHeight="1" outlineLevel="1" x14ac:dyDescent="0.25">
      <c r="A454" s="90" t="s">
        <v>357</v>
      </c>
      <c r="B454" s="48">
        <v>2.2000000000000002</v>
      </c>
      <c r="C454" s="119" t="s">
        <v>675</v>
      </c>
      <c r="D454" s="553">
        <v>0</v>
      </c>
      <c r="E454" s="555">
        <v>0</v>
      </c>
      <c r="F454" s="555">
        <v>0</v>
      </c>
      <c r="G454" s="555">
        <v>0</v>
      </c>
      <c r="H454" s="555">
        <v>0</v>
      </c>
      <c r="I454" s="553">
        <v>9.8219999999999992</v>
      </c>
      <c r="J454" s="555">
        <v>0</v>
      </c>
      <c r="K454" s="555">
        <v>8</v>
      </c>
      <c r="L454" s="555">
        <v>0</v>
      </c>
      <c r="M454" s="555">
        <v>1.8220000000000001</v>
      </c>
      <c r="N454" s="553">
        <v>9.8219999999999992</v>
      </c>
      <c r="O454" s="553">
        <v>0</v>
      </c>
      <c r="P454" s="553">
        <v>8</v>
      </c>
      <c r="Q454" s="553">
        <v>0</v>
      </c>
      <c r="R454" s="553">
        <v>1.8220000000000001</v>
      </c>
      <c r="S454" s="553">
        <v>7.91</v>
      </c>
      <c r="T454" s="555">
        <v>0</v>
      </c>
      <c r="U454" s="555">
        <v>6.78</v>
      </c>
      <c r="V454" s="555">
        <v>0</v>
      </c>
      <c r="W454" s="555">
        <v>1.1299999999999999</v>
      </c>
      <c r="X454" s="92">
        <v>0</v>
      </c>
      <c r="Y454" s="92">
        <v>0</v>
      </c>
      <c r="Z454" s="92">
        <v>0</v>
      </c>
      <c r="AA454" s="91"/>
      <c r="AB454" s="92">
        <v>0</v>
      </c>
      <c r="AC454" s="92">
        <v>0</v>
      </c>
      <c r="AD454" s="92">
        <v>0</v>
      </c>
      <c r="AE454" s="92">
        <v>0</v>
      </c>
      <c r="AF454" s="92">
        <v>0</v>
      </c>
      <c r="AG454" s="92">
        <v>0</v>
      </c>
      <c r="AH454" s="92">
        <v>0</v>
      </c>
      <c r="AI454" s="92">
        <v>0</v>
      </c>
      <c r="AJ454" s="92">
        <v>0</v>
      </c>
      <c r="AK454" s="92">
        <v>0</v>
      </c>
      <c r="AL454" s="121"/>
    </row>
  </sheetData>
  <autoFilter ref="B18:AK454"/>
  <mergeCells count="11">
    <mergeCell ref="AK15:AK17"/>
    <mergeCell ref="X15:AA16"/>
    <mergeCell ref="AB15:AE16"/>
    <mergeCell ref="AF15:AJ16"/>
    <mergeCell ref="B6:AJ6"/>
    <mergeCell ref="B15:B16"/>
    <mergeCell ref="C15:C16"/>
    <mergeCell ref="D15:H16"/>
    <mergeCell ref="I15:M16"/>
    <mergeCell ref="N15:R16"/>
    <mergeCell ref="S15:W16"/>
  </mergeCells>
  <conditionalFormatting sqref="A231:AK454 A229 A230:W230 B228:W229 A65:AK227 A63:W64 A58:W58 A59:AK62 A36:W36 A37:AK57 B15:X15 B16:W16 AB15 AF15 AK15 B17:AJ17 C1:C3 B18:AK27 A27 A28:AK35">
    <cfRule type="cellIs" dxfId="19" priority="1970" operator="equal">
      <formula>0</formula>
    </cfRule>
  </conditionalFormatting>
  <printOptions horizontalCentered="1"/>
  <pageMargins left="0.15748031496062992" right="0.19685039370078741" top="0.35433070866141736" bottom="0.39370078740157483" header="0.31496062992125984" footer="0.31496062992125984"/>
  <pageSetup paperSize="8" scale="42" fitToHeight="1000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D56"/>
  <sheetViews>
    <sheetView view="pageBreakPreview" zoomScale="60" zoomScaleNormal="60" workbookViewId="0">
      <selection activeCell="B21" sqref="B21"/>
    </sheetView>
  </sheetViews>
  <sheetFormatPr defaultRowHeight="15.75" x14ac:dyDescent="0.25"/>
  <cols>
    <col min="1" max="1" width="9" style="82"/>
    <col min="2" max="2" width="29.125" style="82" customWidth="1"/>
    <col min="3" max="12" width="16.125" style="82" customWidth="1"/>
    <col min="13" max="13" width="34.375" style="82" customWidth="1"/>
    <col min="14" max="16384" width="9" style="82"/>
  </cols>
  <sheetData>
    <row r="2" spans="1:14" x14ac:dyDescent="0.25">
      <c r="M2" s="75" t="s">
        <v>205</v>
      </c>
    </row>
    <row r="3" spans="1:14" x14ac:dyDescent="0.25">
      <c r="M3" s="75" t="s">
        <v>1</v>
      </c>
    </row>
    <row r="4" spans="1:14" x14ac:dyDescent="0.25">
      <c r="M4" s="75" t="s">
        <v>2</v>
      </c>
    </row>
    <row r="5" spans="1:14" x14ac:dyDescent="0.25">
      <c r="M5" s="75"/>
    </row>
    <row r="6" spans="1:14" ht="20.25" x14ac:dyDescent="0.25">
      <c r="A6" s="608" t="s">
        <v>1019</v>
      </c>
      <c r="B6" s="609"/>
      <c r="C6" s="609"/>
      <c r="D6" s="609"/>
      <c r="E6" s="609"/>
      <c r="F6" s="609"/>
      <c r="G6" s="609"/>
      <c r="H6" s="609"/>
      <c r="I6" s="609"/>
      <c r="J6" s="609"/>
      <c r="K6" s="609"/>
      <c r="L6" s="609"/>
      <c r="M6" s="609"/>
      <c r="N6" s="440"/>
    </row>
    <row r="7" spans="1:14" x14ac:dyDescent="0.25">
      <c r="A7" s="459"/>
      <c r="B7" s="459"/>
      <c r="C7" s="459"/>
      <c r="D7" s="459"/>
      <c r="E7" s="459"/>
      <c r="F7" s="459"/>
      <c r="G7" s="459"/>
      <c r="H7" s="459"/>
      <c r="I7" s="459"/>
      <c r="J7" s="459"/>
      <c r="K7" s="459"/>
      <c r="L7" s="459"/>
      <c r="M7" s="459"/>
      <c r="N7" s="440"/>
    </row>
    <row r="8" spans="1:14" ht="18.75" x14ac:dyDescent="0.3">
      <c r="M8" s="456" t="s">
        <v>5</v>
      </c>
    </row>
    <row r="9" spans="1:14" x14ac:dyDescent="0.25">
      <c r="M9" s="75" t="s">
        <v>462</v>
      </c>
      <c r="N9" s="441"/>
    </row>
    <row r="10" spans="1:14" x14ac:dyDescent="0.25">
      <c r="M10" s="75" t="s">
        <v>794</v>
      </c>
    </row>
    <row r="11" spans="1:14" ht="31.5" x14ac:dyDescent="0.25">
      <c r="M11" s="432" t="s">
        <v>456</v>
      </c>
    </row>
    <row r="12" spans="1:14" x14ac:dyDescent="0.25">
      <c r="M12" s="75" t="s">
        <v>382</v>
      </c>
    </row>
    <row r="13" spans="1:14" x14ac:dyDescent="0.25">
      <c r="A13" s="56"/>
      <c r="B13" s="56"/>
      <c r="C13" s="56"/>
      <c r="D13" s="56"/>
      <c r="E13" s="56"/>
      <c r="M13" s="75" t="s">
        <v>6</v>
      </c>
    </row>
    <row r="14" spans="1:14" x14ac:dyDescent="0.25">
      <c r="A14" s="433"/>
      <c r="M14" s="75"/>
      <c r="N14" s="440"/>
    </row>
    <row r="15" spans="1:14" x14ac:dyDescent="0.25">
      <c r="A15" s="610" t="s">
        <v>102</v>
      </c>
      <c r="B15" s="610" t="s">
        <v>133</v>
      </c>
      <c r="C15" s="610" t="s">
        <v>464</v>
      </c>
      <c r="D15" s="610"/>
      <c r="E15" s="610"/>
      <c r="F15" s="610"/>
      <c r="G15" s="610"/>
      <c r="H15" s="610"/>
      <c r="I15" s="610"/>
      <c r="J15" s="610"/>
      <c r="K15" s="610"/>
      <c r="L15" s="610"/>
      <c r="M15" s="610" t="s">
        <v>104</v>
      </c>
    </row>
    <row r="16" spans="1:14" x14ac:dyDescent="0.25">
      <c r="A16" s="610"/>
      <c r="B16" s="610"/>
      <c r="C16" s="610" t="s">
        <v>179</v>
      </c>
      <c r="D16" s="610"/>
      <c r="E16" s="610" t="s">
        <v>180</v>
      </c>
      <c r="F16" s="610"/>
      <c r="G16" s="610" t="s">
        <v>181</v>
      </c>
      <c r="H16" s="610"/>
      <c r="I16" s="610" t="s">
        <v>182</v>
      </c>
      <c r="J16" s="610"/>
      <c r="K16" s="610" t="s">
        <v>183</v>
      </c>
      <c r="L16" s="610"/>
      <c r="M16" s="610"/>
    </row>
    <row r="17" spans="1:30" x14ac:dyDescent="0.25">
      <c r="A17" s="610"/>
      <c r="B17" s="610"/>
      <c r="C17" s="512" t="s">
        <v>134</v>
      </c>
      <c r="D17" s="512" t="s">
        <v>135</v>
      </c>
      <c r="E17" s="512" t="s">
        <v>10</v>
      </c>
      <c r="F17" s="512" t="s">
        <v>11</v>
      </c>
      <c r="G17" s="512" t="s">
        <v>10</v>
      </c>
      <c r="H17" s="512" t="s">
        <v>11</v>
      </c>
      <c r="I17" s="512" t="s">
        <v>10</v>
      </c>
      <c r="J17" s="512" t="s">
        <v>11</v>
      </c>
      <c r="K17" s="512" t="s">
        <v>10</v>
      </c>
      <c r="L17" s="512" t="s">
        <v>11</v>
      </c>
      <c r="M17" s="610"/>
    </row>
    <row r="18" spans="1:30" x14ac:dyDescent="0.25">
      <c r="A18" s="445">
        <v>1</v>
      </c>
      <c r="B18" s="446" t="s">
        <v>136</v>
      </c>
      <c r="C18" s="556">
        <f>C19+C26+C30+C31+C34</f>
        <v>1330.13348</v>
      </c>
      <c r="D18" s="556">
        <f t="shared" ref="D18:L18" si="0">D19+D26+D30+D31+D34</f>
        <v>1727.0928836561195</v>
      </c>
      <c r="E18" s="556">
        <f t="shared" si="0"/>
        <v>261.032759</v>
      </c>
      <c r="F18" s="556">
        <f t="shared" si="0"/>
        <v>223.10058727199691</v>
      </c>
      <c r="G18" s="556">
        <f t="shared" si="0"/>
        <v>301.66995112000001</v>
      </c>
      <c r="H18" s="556">
        <f t="shared" si="0"/>
        <v>273.79808341077296</v>
      </c>
      <c r="I18" s="556">
        <f t="shared" si="0"/>
        <v>201.42797999999999</v>
      </c>
      <c r="J18" s="556">
        <f t="shared" si="0"/>
        <v>750.95201972999996</v>
      </c>
      <c r="K18" s="556">
        <f t="shared" si="0"/>
        <v>566.00278988000002</v>
      </c>
      <c r="L18" s="556">
        <f t="shared" si="0"/>
        <v>479.2421932433495</v>
      </c>
      <c r="M18" s="445"/>
      <c r="N18" s="442"/>
      <c r="O18" s="439"/>
      <c r="P18" s="439"/>
      <c r="Q18" s="439"/>
      <c r="R18" s="439"/>
      <c r="S18" s="439"/>
      <c r="T18" s="439"/>
      <c r="U18" s="439"/>
      <c r="V18" s="439"/>
      <c r="W18" s="439"/>
      <c r="X18" s="439"/>
      <c r="Y18" s="439"/>
      <c r="Z18" s="439"/>
      <c r="AA18" s="439"/>
      <c r="AB18" s="439"/>
      <c r="AC18" s="439"/>
      <c r="AD18" s="439"/>
    </row>
    <row r="19" spans="1:30" ht="31.5" x14ac:dyDescent="0.25">
      <c r="A19" s="444" t="s">
        <v>15</v>
      </c>
      <c r="B19" s="461" t="s">
        <v>137</v>
      </c>
      <c r="C19" s="557">
        <f>E19+G19+I19+K19</f>
        <v>40.253</v>
      </c>
      <c r="D19" s="557">
        <f>F19+H19+J19+L19</f>
        <v>196.44846493334961</v>
      </c>
      <c r="E19" s="541">
        <v>0</v>
      </c>
      <c r="F19" s="541">
        <v>11.269721729999999</v>
      </c>
      <c r="G19" s="541">
        <v>0</v>
      </c>
      <c r="H19" s="541">
        <v>4.9671617100000001</v>
      </c>
      <c r="I19" s="541">
        <v>24.456</v>
      </c>
      <c r="J19" s="541">
        <v>53.593000000000004</v>
      </c>
      <c r="K19" s="541">
        <v>15.797000000000001</v>
      </c>
      <c r="L19" s="541">
        <v>126.61858149334961</v>
      </c>
      <c r="M19" s="462"/>
      <c r="O19" s="158"/>
      <c r="P19" s="158"/>
      <c r="Q19" s="158"/>
      <c r="R19" s="158"/>
      <c r="S19" s="158"/>
      <c r="T19" s="158"/>
      <c r="U19" s="158"/>
      <c r="V19" s="158"/>
      <c r="W19" s="158"/>
      <c r="X19" s="158"/>
      <c r="Y19" s="158"/>
      <c r="Z19" s="158"/>
      <c r="AA19" s="158"/>
      <c r="AB19" s="158"/>
      <c r="AC19" s="158"/>
      <c r="AD19" s="158"/>
    </row>
    <row r="20" spans="1:30" ht="31.5" x14ac:dyDescent="0.25">
      <c r="A20" s="444" t="s">
        <v>138</v>
      </c>
      <c r="B20" s="463" t="s">
        <v>139</v>
      </c>
      <c r="C20" s="557">
        <f t="shared" ref="C20:C43" si="1">E20+G20+I20+K20</f>
        <v>0</v>
      </c>
      <c r="D20" s="557">
        <f t="shared" ref="D20:D43" si="2">F20+H20+J20+L20</f>
        <v>0</v>
      </c>
      <c r="E20" s="558">
        <v>0</v>
      </c>
      <c r="F20" s="558">
        <v>0</v>
      </c>
      <c r="G20" s="558">
        <v>0</v>
      </c>
      <c r="H20" s="558">
        <v>0</v>
      </c>
      <c r="I20" s="558">
        <v>0</v>
      </c>
      <c r="J20" s="558">
        <v>0</v>
      </c>
      <c r="K20" s="558">
        <v>0</v>
      </c>
      <c r="L20" s="558">
        <v>0</v>
      </c>
      <c r="M20" s="462"/>
      <c r="O20" s="158"/>
      <c r="P20" s="158"/>
      <c r="Q20" s="158"/>
      <c r="R20" s="158"/>
      <c r="S20" s="158"/>
      <c r="T20" s="158"/>
      <c r="U20" s="158"/>
      <c r="V20" s="158"/>
      <c r="W20" s="158"/>
      <c r="X20" s="158"/>
      <c r="Y20" s="158"/>
      <c r="Z20" s="158"/>
      <c r="AA20" s="158"/>
      <c r="AB20" s="158"/>
      <c r="AC20" s="158"/>
      <c r="AD20" s="158"/>
    </row>
    <row r="21" spans="1:30" ht="31.5" x14ac:dyDescent="0.25">
      <c r="A21" s="444" t="s">
        <v>140</v>
      </c>
      <c r="B21" s="463" t="s">
        <v>141</v>
      </c>
      <c r="C21" s="557">
        <f t="shared" si="1"/>
        <v>0</v>
      </c>
      <c r="D21" s="557">
        <f t="shared" si="2"/>
        <v>0</v>
      </c>
      <c r="E21" s="558">
        <v>0</v>
      </c>
      <c r="F21" s="558">
        <v>0</v>
      </c>
      <c r="G21" s="558">
        <v>0</v>
      </c>
      <c r="H21" s="558">
        <v>0</v>
      </c>
      <c r="I21" s="558">
        <v>0</v>
      </c>
      <c r="J21" s="558">
        <v>0</v>
      </c>
      <c r="K21" s="558">
        <v>0</v>
      </c>
      <c r="L21" s="558">
        <v>0</v>
      </c>
      <c r="M21" s="462"/>
      <c r="O21" s="158"/>
      <c r="P21" s="158"/>
      <c r="Q21" s="158"/>
      <c r="R21" s="158"/>
      <c r="S21" s="158"/>
      <c r="T21" s="158"/>
      <c r="U21" s="158"/>
      <c r="V21" s="158"/>
      <c r="W21" s="158"/>
      <c r="X21" s="158"/>
      <c r="Y21" s="158"/>
      <c r="Z21" s="158"/>
      <c r="AA21" s="158"/>
      <c r="AB21" s="158"/>
      <c r="AC21" s="158"/>
      <c r="AD21" s="158"/>
    </row>
    <row r="22" spans="1:30" ht="47.25" x14ac:dyDescent="0.25">
      <c r="A22" s="444" t="s">
        <v>142</v>
      </c>
      <c r="B22" s="463" t="s">
        <v>143</v>
      </c>
      <c r="C22" s="557">
        <f t="shared" si="1"/>
        <v>40.253</v>
      </c>
      <c r="D22" s="557">
        <f t="shared" si="2"/>
        <v>307.47998344000001</v>
      </c>
      <c r="E22" s="559">
        <f>E24</f>
        <v>0</v>
      </c>
      <c r="F22" s="559">
        <f t="shared" ref="F22:L22" si="3">F24</f>
        <v>11.269721729999999</v>
      </c>
      <c r="G22" s="559">
        <f t="shared" si="3"/>
        <v>0</v>
      </c>
      <c r="H22" s="559">
        <f t="shared" si="3"/>
        <v>4.9671617100000001</v>
      </c>
      <c r="I22" s="559">
        <f t="shared" si="3"/>
        <v>24.456</v>
      </c>
      <c r="J22" s="559">
        <f t="shared" si="3"/>
        <v>53.593000000000004</v>
      </c>
      <c r="K22" s="559">
        <f t="shared" si="3"/>
        <v>15.797000000000001</v>
      </c>
      <c r="L22" s="559">
        <f t="shared" si="3"/>
        <v>237.65010000000001</v>
      </c>
      <c r="M22" s="464"/>
      <c r="O22" s="158"/>
      <c r="P22" s="158"/>
      <c r="Q22" s="158"/>
      <c r="R22" s="158"/>
      <c r="S22" s="158"/>
      <c r="T22" s="158"/>
      <c r="U22" s="158"/>
      <c r="V22" s="158"/>
      <c r="W22" s="158"/>
      <c r="X22" s="158"/>
      <c r="Y22" s="158"/>
      <c r="Z22" s="158"/>
      <c r="AA22" s="158"/>
      <c r="AB22" s="158"/>
      <c r="AC22" s="158"/>
      <c r="AD22" s="158"/>
    </row>
    <row r="23" spans="1:30" ht="31.5" x14ac:dyDescent="0.25">
      <c r="A23" s="444" t="s">
        <v>144</v>
      </c>
      <c r="B23" s="463" t="s">
        <v>145</v>
      </c>
      <c r="C23" s="557">
        <f t="shared" si="1"/>
        <v>0</v>
      </c>
      <c r="D23" s="557">
        <f t="shared" si="2"/>
        <v>0</v>
      </c>
      <c r="E23" s="558">
        <v>0</v>
      </c>
      <c r="F23" s="558">
        <v>0</v>
      </c>
      <c r="G23" s="558">
        <v>0</v>
      </c>
      <c r="H23" s="558">
        <v>0</v>
      </c>
      <c r="I23" s="558">
        <v>0</v>
      </c>
      <c r="J23" s="558">
        <v>0</v>
      </c>
      <c r="K23" s="558">
        <v>0</v>
      </c>
      <c r="L23" s="558">
        <v>0</v>
      </c>
      <c r="M23" s="462"/>
      <c r="O23" s="158"/>
      <c r="P23" s="158"/>
      <c r="Q23" s="158"/>
      <c r="R23" s="158"/>
      <c r="S23" s="158"/>
      <c r="T23" s="158"/>
      <c r="U23" s="158"/>
      <c r="V23" s="158"/>
      <c r="W23" s="158"/>
      <c r="X23" s="158"/>
      <c r="Y23" s="158"/>
      <c r="Z23" s="158"/>
      <c r="AA23" s="158"/>
      <c r="AB23" s="158"/>
      <c r="AC23" s="158"/>
      <c r="AD23" s="158"/>
    </row>
    <row r="24" spans="1:30" ht="31.5" x14ac:dyDescent="0.25">
      <c r="A24" s="444" t="s">
        <v>146</v>
      </c>
      <c r="B24" s="463" t="s">
        <v>147</v>
      </c>
      <c r="C24" s="557">
        <f t="shared" si="1"/>
        <v>40.253</v>
      </c>
      <c r="D24" s="557">
        <f t="shared" si="2"/>
        <v>307.47998344000001</v>
      </c>
      <c r="E24" s="558">
        <v>0</v>
      </c>
      <c r="F24" s="558">
        <v>11.269721729999999</v>
      </c>
      <c r="G24" s="558">
        <v>0</v>
      </c>
      <c r="H24" s="558">
        <v>4.9671617100000001</v>
      </c>
      <c r="I24" s="558">
        <v>24.456</v>
      </c>
      <c r="J24" s="558">
        <v>53.593000000000004</v>
      </c>
      <c r="K24" s="558">
        <v>15.797000000000001</v>
      </c>
      <c r="L24" s="558">
        <f>307.4801-69.83</f>
        <v>237.65010000000001</v>
      </c>
      <c r="M24" s="462"/>
      <c r="O24" s="158"/>
      <c r="P24" s="158"/>
      <c r="Q24" s="158"/>
      <c r="R24" s="158"/>
      <c r="S24" s="158"/>
      <c r="T24" s="158"/>
      <c r="U24" s="158"/>
      <c r="V24" s="158"/>
      <c r="W24" s="158"/>
      <c r="X24" s="158"/>
      <c r="Y24" s="158"/>
      <c r="Z24" s="158"/>
      <c r="AA24" s="158"/>
      <c r="AB24" s="158"/>
      <c r="AC24" s="158"/>
      <c r="AD24" s="158"/>
    </row>
    <row r="25" spans="1:30" x14ac:dyDescent="0.25">
      <c r="A25" s="444" t="s">
        <v>148</v>
      </c>
      <c r="B25" s="463" t="s">
        <v>149</v>
      </c>
      <c r="C25" s="557">
        <f t="shared" si="1"/>
        <v>0</v>
      </c>
      <c r="D25" s="557">
        <f t="shared" si="2"/>
        <v>0</v>
      </c>
      <c r="E25" s="558">
        <v>0</v>
      </c>
      <c r="F25" s="558">
        <v>0</v>
      </c>
      <c r="G25" s="558">
        <v>0</v>
      </c>
      <c r="H25" s="558">
        <v>0</v>
      </c>
      <c r="I25" s="558">
        <v>0</v>
      </c>
      <c r="J25" s="558">
        <v>0</v>
      </c>
      <c r="K25" s="558">
        <v>0</v>
      </c>
      <c r="L25" s="558">
        <v>0</v>
      </c>
      <c r="M25" s="462"/>
      <c r="N25" s="465"/>
      <c r="O25" s="158"/>
      <c r="P25" s="158"/>
      <c r="Q25" s="158"/>
      <c r="R25" s="158"/>
      <c r="S25" s="158"/>
      <c r="T25" s="158"/>
      <c r="U25" s="158"/>
      <c r="V25" s="158"/>
      <c r="W25" s="158"/>
      <c r="X25" s="158"/>
      <c r="Y25" s="158"/>
      <c r="Z25" s="158"/>
      <c r="AA25" s="158"/>
      <c r="AB25" s="158"/>
      <c r="AC25" s="158"/>
      <c r="AD25" s="158"/>
    </row>
    <row r="26" spans="1:30" x14ac:dyDescent="0.25">
      <c r="A26" s="449" t="s">
        <v>17</v>
      </c>
      <c r="B26" s="437" t="s">
        <v>150</v>
      </c>
      <c r="C26" s="557">
        <f t="shared" si="1"/>
        <v>1061.5640000000001</v>
      </c>
      <c r="D26" s="557">
        <f t="shared" si="2"/>
        <v>1333.0606134727698</v>
      </c>
      <c r="E26" s="557">
        <f>E27</f>
        <v>249.58240532000002</v>
      </c>
      <c r="F26" s="557">
        <f t="shared" ref="F26:L26" si="4">F27</f>
        <v>196.03808752199691</v>
      </c>
      <c r="G26" s="557">
        <f t="shared" si="4"/>
        <v>289.55668414000002</v>
      </c>
      <c r="H26" s="557">
        <f t="shared" si="4"/>
        <v>253.54342595077293</v>
      </c>
      <c r="I26" s="557">
        <f t="shared" si="4"/>
        <v>150.48750000000001</v>
      </c>
      <c r="J26" s="557">
        <f t="shared" si="4"/>
        <v>684.8999</v>
      </c>
      <c r="K26" s="557">
        <f t="shared" si="4"/>
        <v>371.93741053999997</v>
      </c>
      <c r="L26" s="557">
        <f t="shared" si="4"/>
        <v>198.5791999999999</v>
      </c>
      <c r="M26" s="438"/>
      <c r="N26" s="451"/>
      <c r="O26" s="439"/>
      <c r="P26" s="439"/>
      <c r="Q26" s="439"/>
      <c r="R26" s="439"/>
      <c r="S26" s="439"/>
      <c r="T26" s="439"/>
      <c r="U26" s="439"/>
      <c r="V26" s="439"/>
      <c r="W26" s="439"/>
      <c r="X26" s="439"/>
      <c r="Y26" s="439"/>
      <c r="Z26" s="439"/>
      <c r="AA26" s="439"/>
      <c r="AB26" s="439"/>
      <c r="AC26" s="439"/>
      <c r="AD26" s="439"/>
    </row>
    <row r="27" spans="1:30" ht="31.5" x14ac:dyDescent="0.25">
      <c r="A27" s="444" t="s">
        <v>151</v>
      </c>
      <c r="B27" s="463" t="s">
        <v>152</v>
      </c>
      <c r="C27" s="557">
        <f t="shared" si="1"/>
        <v>1061.5640000000001</v>
      </c>
      <c r="D27" s="557">
        <f t="shared" si="2"/>
        <v>1333.0606134727698</v>
      </c>
      <c r="E27" s="558">
        <v>249.58240532000002</v>
      </c>
      <c r="F27" s="558">
        <v>196.03808752199691</v>
      </c>
      <c r="G27" s="558">
        <v>289.55668414000002</v>
      </c>
      <c r="H27" s="558">
        <v>253.54342595077293</v>
      </c>
      <c r="I27" s="558">
        <v>150.48750000000001</v>
      </c>
      <c r="J27" s="558">
        <v>684.8999</v>
      </c>
      <c r="K27" s="558">
        <v>371.93741053999997</v>
      </c>
      <c r="L27" s="558">
        <f>1333.0602-1134.481</f>
        <v>198.5791999999999</v>
      </c>
      <c r="M27" s="462"/>
      <c r="N27" s="466"/>
      <c r="O27" s="158"/>
      <c r="P27" s="158"/>
      <c r="Q27" s="158"/>
      <c r="R27" s="158"/>
      <c r="S27" s="158"/>
      <c r="T27" s="158"/>
      <c r="U27" s="158"/>
      <c r="V27" s="158"/>
      <c r="W27" s="158"/>
      <c r="X27" s="158"/>
      <c r="Y27" s="158"/>
      <c r="Z27" s="158"/>
      <c r="AA27" s="158"/>
      <c r="AB27" s="158"/>
      <c r="AC27" s="158"/>
      <c r="AD27" s="158"/>
    </row>
    <row r="28" spans="1:30" x14ac:dyDescent="0.25">
      <c r="A28" s="444" t="s">
        <v>153</v>
      </c>
      <c r="B28" s="463" t="s">
        <v>154</v>
      </c>
      <c r="C28" s="557">
        <f t="shared" si="1"/>
        <v>0</v>
      </c>
      <c r="D28" s="557">
        <f t="shared" si="2"/>
        <v>0</v>
      </c>
      <c r="E28" s="558">
        <v>0</v>
      </c>
      <c r="F28" s="558">
        <v>0</v>
      </c>
      <c r="G28" s="558">
        <v>0</v>
      </c>
      <c r="H28" s="558">
        <v>0</v>
      </c>
      <c r="I28" s="558">
        <v>0</v>
      </c>
      <c r="J28" s="558">
        <v>0</v>
      </c>
      <c r="K28" s="558">
        <v>0</v>
      </c>
      <c r="L28" s="558">
        <v>0</v>
      </c>
      <c r="M28" s="462"/>
      <c r="N28" s="465"/>
      <c r="O28" s="158"/>
      <c r="P28" s="158"/>
      <c r="Q28" s="158"/>
      <c r="R28" s="158"/>
      <c r="S28" s="158"/>
      <c r="T28" s="158"/>
      <c r="U28" s="158"/>
      <c r="V28" s="158"/>
      <c r="W28" s="158"/>
      <c r="X28" s="158"/>
      <c r="Y28" s="158"/>
      <c r="Z28" s="158"/>
      <c r="AA28" s="158"/>
      <c r="AB28" s="158"/>
      <c r="AC28" s="158"/>
      <c r="AD28" s="158"/>
    </row>
    <row r="29" spans="1:30" ht="31.5" x14ac:dyDescent="0.25">
      <c r="A29" s="444" t="s">
        <v>155</v>
      </c>
      <c r="B29" s="463" t="s">
        <v>156</v>
      </c>
      <c r="C29" s="557">
        <f t="shared" si="1"/>
        <v>0</v>
      </c>
      <c r="D29" s="557">
        <f t="shared" si="2"/>
        <v>0</v>
      </c>
      <c r="E29" s="558">
        <v>0</v>
      </c>
      <c r="F29" s="558">
        <v>0</v>
      </c>
      <c r="G29" s="558">
        <v>0</v>
      </c>
      <c r="H29" s="558">
        <v>0</v>
      </c>
      <c r="I29" s="558">
        <v>0</v>
      </c>
      <c r="J29" s="558">
        <v>0</v>
      </c>
      <c r="K29" s="558">
        <v>0</v>
      </c>
      <c r="L29" s="558">
        <v>0</v>
      </c>
      <c r="M29" s="462"/>
      <c r="O29" s="158"/>
      <c r="P29" s="158"/>
      <c r="Q29" s="158"/>
      <c r="R29" s="158"/>
      <c r="S29" s="158"/>
      <c r="T29" s="158"/>
      <c r="U29" s="158"/>
      <c r="V29" s="158"/>
      <c r="W29" s="158"/>
      <c r="X29" s="158"/>
      <c r="Y29" s="158"/>
      <c r="Z29" s="158"/>
      <c r="AA29" s="158"/>
      <c r="AB29" s="158"/>
      <c r="AC29" s="158"/>
      <c r="AD29" s="158"/>
    </row>
    <row r="30" spans="1:30" x14ac:dyDescent="0.25">
      <c r="A30" s="444" t="s">
        <v>25</v>
      </c>
      <c r="B30" s="461" t="s">
        <v>157</v>
      </c>
      <c r="C30" s="557">
        <f t="shared" si="1"/>
        <v>228.31647999999998</v>
      </c>
      <c r="D30" s="557">
        <f t="shared" si="2"/>
        <v>197.58380525000001</v>
      </c>
      <c r="E30" s="558">
        <v>11.450353679999999</v>
      </c>
      <c r="F30" s="558">
        <v>15.79277802</v>
      </c>
      <c r="G30" s="558">
        <v>12.113266979999999</v>
      </c>
      <c r="H30" s="558">
        <v>15.28749575</v>
      </c>
      <c r="I30" s="558">
        <v>26.484479999999998</v>
      </c>
      <c r="J30" s="558">
        <v>12.459119730000001</v>
      </c>
      <c r="K30" s="558">
        <v>178.26837934</v>
      </c>
      <c r="L30" s="558">
        <v>154.04441174999999</v>
      </c>
      <c r="M30" s="462"/>
      <c r="O30" s="158"/>
      <c r="P30" s="158"/>
      <c r="Q30" s="158"/>
      <c r="R30" s="158"/>
      <c r="S30" s="158"/>
      <c r="T30" s="158"/>
      <c r="U30" s="158"/>
      <c r="V30" s="158"/>
      <c r="W30" s="158"/>
      <c r="X30" s="158"/>
      <c r="Y30" s="158"/>
      <c r="Z30" s="158"/>
      <c r="AA30" s="158"/>
      <c r="AB30" s="158"/>
      <c r="AC30" s="158"/>
      <c r="AD30" s="158"/>
    </row>
    <row r="31" spans="1:30" x14ac:dyDescent="0.25">
      <c r="A31" s="444" t="s">
        <v>115</v>
      </c>
      <c r="B31" s="461" t="s">
        <v>158</v>
      </c>
      <c r="C31" s="557">
        <f t="shared" si="1"/>
        <v>0</v>
      </c>
      <c r="D31" s="557">
        <f t="shared" si="2"/>
        <v>0</v>
      </c>
      <c r="E31" s="560">
        <v>0</v>
      </c>
      <c r="F31" s="560">
        <v>0</v>
      </c>
      <c r="G31" s="560">
        <v>0</v>
      </c>
      <c r="H31" s="560">
        <v>0</v>
      </c>
      <c r="I31" s="560">
        <v>0</v>
      </c>
      <c r="J31" s="560">
        <v>0</v>
      </c>
      <c r="K31" s="560">
        <v>0</v>
      </c>
      <c r="L31" s="560">
        <v>0</v>
      </c>
      <c r="M31" s="464"/>
      <c r="O31" s="158"/>
      <c r="P31" s="158"/>
      <c r="Q31" s="158"/>
      <c r="R31" s="158"/>
      <c r="S31" s="158"/>
      <c r="T31" s="158"/>
      <c r="U31" s="158"/>
      <c r="V31" s="158"/>
      <c r="W31" s="158"/>
      <c r="X31" s="158"/>
      <c r="Y31" s="158"/>
      <c r="Z31" s="158"/>
      <c r="AA31" s="158"/>
      <c r="AB31" s="158"/>
      <c r="AC31" s="158"/>
      <c r="AD31" s="158"/>
    </row>
    <row r="32" spans="1:30" x14ac:dyDescent="0.25">
      <c r="A32" s="444" t="s">
        <v>159</v>
      </c>
      <c r="B32" s="461" t="s">
        <v>160</v>
      </c>
      <c r="C32" s="557">
        <f t="shared" si="1"/>
        <v>0</v>
      </c>
      <c r="D32" s="557">
        <f t="shared" si="2"/>
        <v>0</v>
      </c>
      <c r="E32" s="558">
        <v>0</v>
      </c>
      <c r="F32" s="558">
        <v>0</v>
      </c>
      <c r="G32" s="558">
        <v>0</v>
      </c>
      <c r="H32" s="558">
        <v>0</v>
      </c>
      <c r="I32" s="558">
        <v>0</v>
      </c>
      <c r="J32" s="558">
        <v>0</v>
      </c>
      <c r="K32" s="558">
        <v>0</v>
      </c>
      <c r="L32" s="558">
        <v>0</v>
      </c>
      <c r="M32" s="462"/>
      <c r="O32" s="158"/>
      <c r="P32" s="158"/>
      <c r="Q32" s="158"/>
      <c r="R32" s="158"/>
      <c r="S32" s="158"/>
      <c r="T32" s="158"/>
      <c r="U32" s="158"/>
      <c r="V32" s="158"/>
      <c r="W32" s="158"/>
      <c r="X32" s="158"/>
      <c r="Y32" s="158"/>
      <c r="Z32" s="158"/>
      <c r="AA32" s="158"/>
      <c r="AB32" s="158"/>
      <c r="AC32" s="158"/>
      <c r="AD32" s="158"/>
    </row>
    <row r="33" spans="1:30" x14ac:dyDescent="0.25">
      <c r="A33" s="444" t="s">
        <v>425</v>
      </c>
      <c r="B33" s="461" t="s">
        <v>361</v>
      </c>
      <c r="C33" s="557">
        <f t="shared" si="1"/>
        <v>0</v>
      </c>
      <c r="D33" s="557">
        <f t="shared" si="2"/>
        <v>0</v>
      </c>
      <c r="E33" s="558">
        <v>0</v>
      </c>
      <c r="F33" s="558">
        <v>0</v>
      </c>
      <c r="G33" s="558">
        <v>0</v>
      </c>
      <c r="H33" s="558">
        <v>0</v>
      </c>
      <c r="I33" s="558">
        <v>0</v>
      </c>
      <c r="J33" s="558">
        <v>0</v>
      </c>
      <c r="K33" s="558">
        <v>0</v>
      </c>
      <c r="L33" s="558">
        <v>0</v>
      </c>
      <c r="M33" s="462"/>
      <c r="O33" s="158"/>
      <c r="P33" s="158"/>
      <c r="Q33" s="158"/>
      <c r="R33" s="158"/>
      <c r="S33" s="158"/>
      <c r="T33" s="158"/>
      <c r="U33" s="158"/>
      <c r="V33" s="158"/>
      <c r="W33" s="158"/>
      <c r="X33" s="158"/>
      <c r="Y33" s="158"/>
      <c r="Z33" s="158"/>
      <c r="AA33" s="158"/>
      <c r="AB33" s="158"/>
      <c r="AC33" s="158"/>
      <c r="AD33" s="158"/>
    </row>
    <row r="34" spans="1:30" ht="31.5" x14ac:dyDescent="0.25">
      <c r="A34" s="444" t="s">
        <v>161</v>
      </c>
      <c r="B34" s="461" t="s">
        <v>362</v>
      </c>
      <c r="C34" s="557">
        <f t="shared" si="1"/>
        <v>0</v>
      </c>
      <c r="D34" s="557">
        <f t="shared" si="2"/>
        <v>0</v>
      </c>
      <c r="E34" s="558">
        <v>0</v>
      </c>
      <c r="F34" s="558">
        <v>0</v>
      </c>
      <c r="G34" s="558">
        <v>0</v>
      </c>
      <c r="H34" s="558">
        <v>0</v>
      </c>
      <c r="I34" s="558">
        <v>0</v>
      </c>
      <c r="J34" s="558">
        <v>0</v>
      </c>
      <c r="K34" s="558">
        <v>0</v>
      </c>
      <c r="L34" s="558">
        <v>0</v>
      </c>
      <c r="M34" s="462"/>
      <c r="O34" s="158"/>
      <c r="P34" s="158"/>
      <c r="Q34" s="158"/>
      <c r="R34" s="158"/>
      <c r="S34" s="158"/>
      <c r="T34" s="158"/>
      <c r="U34" s="158"/>
      <c r="V34" s="158"/>
      <c r="W34" s="158"/>
      <c r="X34" s="158"/>
      <c r="Y34" s="158"/>
      <c r="Z34" s="158"/>
      <c r="AA34" s="158"/>
      <c r="AB34" s="158"/>
      <c r="AC34" s="158"/>
      <c r="AD34" s="158"/>
    </row>
    <row r="35" spans="1:30" ht="31.5" x14ac:dyDescent="0.25">
      <c r="A35" s="447" t="s">
        <v>27</v>
      </c>
      <c r="B35" s="446" t="s">
        <v>162</v>
      </c>
      <c r="C35" s="556">
        <f>C36+C37+C38+C39+C40+C41+C42</f>
        <v>187.14749</v>
      </c>
      <c r="D35" s="556">
        <f t="shared" ref="D35:L35" si="5">D36+D37+D38+D39+D40+D41+D42</f>
        <v>179.351</v>
      </c>
      <c r="E35" s="556">
        <f t="shared" si="5"/>
        <v>0</v>
      </c>
      <c r="F35" s="556">
        <f t="shared" si="5"/>
        <v>0</v>
      </c>
      <c r="G35" s="556">
        <f t="shared" si="5"/>
        <v>0</v>
      </c>
      <c r="H35" s="556">
        <f t="shared" si="5"/>
        <v>0</v>
      </c>
      <c r="I35" s="556">
        <f t="shared" si="5"/>
        <v>0</v>
      </c>
      <c r="J35" s="556">
        <f t="shared" si="5"/>
        <v>0</v>
      </c>
      <c r="K35" s="556">
        <f t="shared" si="5"/>
        <v>187.14749</v>
      </c>
      <c r="L35" s="556">
        <f t="shared" si="5"/>
        <v>179.351</v>
      </c>
      <c r="M35" s="448"/>
      <c r="N35" s="443"/>
      <c r="O35" s="439"/>
      <c r="P35" s="439"/>
      <c r="Q35" s="439"/>
      <c r="R35" s="439"/>
      <c r="S35" s="439"/>
      <c r="T35" s="439"/>
      <c r="U35" s="439"/>
      <c r="V35" s="439"/>
      <c r="W35" s="439"/>
      <c r="X35" s="439"/>
      <c r="Y35" s="439"/>
      <c r="Z35" s="439"/>
      <c r="AA35" s="439"/>
      <c r="AB35" s="439"/>
      <c r="AC35" s="439"/>
      <c r="AD35" s="439"/>
    </row>
    <row r="36" spans="1:30" x14ac:dyDescent="0.25">
      <c r="A36" s="444" t="s">
        <v>50</v>
      </c>
      <c r="B36" s="461" t="s">
        <v>163</v>
      </c>
      <c r="C36" s="557">
        <f t="shared" si="1"/>
        <v>187.14749</v>
      </c>
      <c r="D36" s="557">
        <f t="shared" si="2"/>
        <v>179.351</v>
      </c>
      <c r="E36" s="558">
        <v>0</v>
      </c>
      <c r="F36" s="558">
        <v>0</v>
      </c>
      <c r="G36" s="558">
        <v>0</v>
      </c>
      <c r="H36" s="558">
        <v>0</v>
      </c>
      <c r="I36" s="558">
        <v>0</v>
      </c>
      <c r="J36" s="558">
        <v>0</v>
      </c>
      <c r="K36" s="558">
        <v>187.14749</v>
      </c>
      <c r="L36" s="558">
        <v>179.351</v>
      </c>
      <c r="M36" s="462"/>
      <c r="N36" s="467"/>
      <c r="O36" s="158"/>
      <c r="P36" s="158"/>
      <c r="Q36" s="158"/>
      <c r="R36" s="158"/>
      <c r="S36" s="158"/>
      <c r="T36" s="158"/>
      <c r="U36" s="158"/>
      <c r="V36" s="158"/>
      <c r="W36" s="158"/>
      <c r="X36" s="158"/>
      <c r="Y36" s="158"/>
      <c r="Z36" s="158"/>
      <c r="AA36" s="158"/>
      <c r="AB36" s="158"/>
      <c r="AC36" s="158"/>
      <c r="AD36" s="158"/>
    </row>
    <row r="37" spans="1:30" x14ac:dyDescent="0.25">
      <c r="A37" s="444" t="s">
        <v>117</v>
      </c>
      <c r="B37" s="461" t="s">
        <v>164</v>
      </c>
      <c r="C37" s="557">
        <f t="shared" si="1"/>
        <v>0</v>
      </c>
      <c r="D37" s="557">
        <f t="shared" si="2"/>
        <v>0</v>
      </c>
      <c r="E37" s="558">
        <v>0</v>
      </c>
      <c r="F37" s="558">
        <v>0</v>
      </c>
      <c r="G37" s="558">
        <v>0</v>
      </c>
      <c r="H37" s="558">
        <v>0</v>
      </c>
      <c r="I37" s="558">
        <v>0</v>
      </c>
      <c r="J37" s="558">
        <v>0</v>
      </c>
      <c r="K37" s="558">
        <v>0</v>
      </c>
      <c r="L37" s="558">
        <v>0</v>
      </c>
      <c r="M37" s="468"/>
      <c r="O37" s="158"/>
      <c r="P37" s="158"/>
      <c r="Q37" s="158"/>
      <c r="R37" s="158"/>
      <c r="S37" s="158"/>
      <c r="T37" s="158"/>
      <c r="U37" s="158"/>
      <c r="V37" s="158"/>
      <c r="W37" s="158"/>
      <c r="X37" s="158"/>
      <c r="Y37" s="158"/>
      <c r="Z37" s="158"/>
      <c r="AA37" s="158"/>
      <c r="AB37" s="158"/>
      <c r="AC37" s="158"/>
      <c r="AD37" s="158"/>
    </row>
    <row r="38" spans="1:30" x14ac:dyDescent="0.25">
      <c r="A38" s="469" t="s">
        <v>118</v>
      </c>
      <c r="B38" s="461" t="s">
        <v>165</v>
      </c>
      <c r="C38" s="557">
        <f t="shared" si="1"/>
        <v>0</v>
      </c>
      <c r="D38" s="557">
        <f t="shared" si="2"/>
        <v>0</v>
      </c>
      <c r="E38" s="558">
        <v>0</v>
      </c>
      <c r="F38" s="558">
        <v>0</v>
      </c>
      <c r="G38" s="558">
        <v>0</v>
      </c>
      <c r="H38" s="558">
        <v>0</v>
      </c>
      <c r="I38" s="558">
        <v>0</v>
      </c>
      <c r="J38" s="558">
        <v>0</v>
      </c>
      <c r="K38" s="558">
        <v>0</v>
      </c>
      <c r="L38" s="558">
        <v>0</v>
      </c>
      <c r="M38" s="468"/>
      <c r="O38" s="158"/>
      <c r="P38" s="158"/>
      <c r="Q38" s="158"/>
      <c r="R38" s="158"/>
      <c r="S38" s="158"/>
      <c r="T38" s="158"/>
      <c r="U38" s="158"/>
      <c r="V38" s="158"/>
      <c r="W38" s="158"/>
      <c r="X38" s="158"/>
      <c r="Y38" s="158"/>
      <c r="Z38" s="158"/>
      <c r="AA38" s="158"/>
      <c r="AB38" s="158"/>
      <c r="AC38" s="158"/>
      <c r="AD38" s="158"/>
    </row>
    <row r="39" spans="1:30" x14ac:dyDescent="0.25">
      <c r="A39" s="469" t="s">
        <v>119</v>
      </c>
      <c r="B39" s="461" t="s">
        <v>166</v>
      </c>
      <c r="C39" s="557">
        <f t="shared" si="1"/>
        <v>0</v>
      </c>
      <c r="D39" s="557">
        <f t="shared" si="2"/>
        <v>0</v>
      </c>
      <c r="E39" s="558">
        <v>0</v>
      </c>
      <c r="F39" s="558">
        <v>0</v>
      </c>
      <c r="G39" s="558">
        <v>0</v>
      </c>
      <c r="H39" s="558">
        <v>0</v>
      </c>
      <c r="I39" s="558">
        <v>0</v>
      </c>
      <c r="J39" s="558">
        <v>0</v>
      </c>
      <c r="K39" s="558">
        <v>0</v>
      </c>
      <c r="L39" s="558">
        <v>0</v>
      </c>
      <c r="M39" s="468"/>
      <c r="O39" s="158"/>
      <c r="P39" s="158"/>
      <c r="Q39" s="158"/>
      <c r="R39" s="158"/>
      <c r="S39" s="158"/>
      <c r="T39" s="158"/>
      <c r="U39" s="158"/>
      <c r="V39" s="158"/>
      <c r="W39" s="158"/>
      <c r="X39" s="158"/>
      <c r="Y39" s="158"/>
      <c r="Z39" s="158"/>
      <c r="AA39" s="158"/>
      <c r="AB39" s="158"/>
      <c r="AC39" s="158"/>
      <c r="AD39" s="158"/>
    </row>
    <row r="40" spans="1:30" x14ac:dyDescent="0.25">
      <c r="A40" s="444" t="s">
        <v>120</v>
      </c>
      <c r="B40" s="461" t="s">
        <v>167</v>
      </c>
      <c r="C40" s="557">
        <f t="shared" si="1"/>
        <v>0</v>
      </c>
      <c r="D40" s="557">
        <f t="shared" si="2"/>
        <v>0</v>
      </c>
      <c r="E40" s="558">
        <v>0</v>
      </c>
      <c r="F40" s="558">
        <v>0</v>
      </c>
      <c r="G40" s="558">
        <v>0</v>
      </c>
      <c r="H40" s="558">
        <v>0</v>
      </c>
      <c r="I40" s="558">
        <v>0</v>
      </c>
      <c r="J40" s="558">
        <v>0</v>
      </c>
      <c r="K40" s="558">
        <v>0</v>
      </c>
      <c r="L40" s="558">
        <v>0</v>
      </c>
      <c r="M40" s="468"/>
      <c r="O40" s="158"/>
      <c r="P40" s="158"/>
      <c r="Q40" s="158"/>
      <c r="R40" s="158"/>
      <c r="S40" s="158"/>
      <c r="T40" s="158"/>
      <c r="U40" s="158"/>
      <c r="V40" s="158"/>
      <c r="W40" s="158"/>
      <c r="X40" s="158"/>
      <c r="Y40" s="158"/>
      <c r="Z40" s="158"/>
      <c r="AA40" s="158"/>
      <c r="AB40" s="158"/>
      <c r="AC40" s="158"/>
      <c r="AD40" s="158"/>
    </row>
    <row r="41" spans="1:30" x14ac:dyDescent="0.25">
      <c r="A41" s="444" t="s">
        <v>121</v>
      </c>
      <c r="B41" s="461" t="s">
        <v>168</v>
      </c>
      <c r="C41" s="557">
        <f t="shared" si="1"/>
        <v>0</v>
      </c>
      <c r="D41" s="557">
        <f t="shared" si="2"/>
        <v>0</v>
      </c>
      <c r="E41" s="558">
        <v>0</v>
      </c>
      <c r="F41" s="558">
        <v>0</v>
      </c>
      <c r="G41" s="558">
        <v>0</v>
      </c>
      <c r="H41" s="558">
        <v>0</v>
      </c>
      <c r="I41" s="558">
        <v>0</v>
      </c>
      <c r="J41" s="558">
        <v>0</v>
      </c>
      <c r="K41" s="558">
        <v>0</v>
      </c>
      <c r="L41" s="558">
        <v>0</v>
      </c>
      <c r="M41" s="468"/>
      <c r="O41" s="158"/>
      <c r="P41" s="158"/>
      <c r="Q41" s="158"/>
      <c r="R41" s="158"/>
      <c r="S41" s="158"/>
      <c r="T41" s="158"/>
      <c r="U41" s="158"/>
      <c r="V41" s="158"/>
      <c r="W41" s="158"/>
      <c r="X41" s="158"/>
      <c r="Y41" s="158"/>
      <c r="Z41" s="158"/>
      <c r="AA41" s="158"/>
      <c r="AB41" s="158"/>
      <c r="AC41" s="158"/>
      <c r="AD41" s="158"/>
    </row>
    <row r="42" spans="1:30" ht="31.5" x14ac:dyDescent="0.25">
      <c r="A42" s="444" t="s">
        <v>122</v>
      </c>
      <c r="B42" s="461" t="s">
        <v>363</v>
      </c>
      <c r="C42" s="557">
        <f t="shared" si="1"/>
        <v>0</v>
      </c>
      <c r="D42" s="557">
        <f t="shared" si="2"/>
        <v>0</v>
      </c>
      <c r="E42" s="558">
        <v>0</v>
      </c>
      <c r="F42" s="558">
        <v>0</v>
      </c>
      <c r="G42" s="558">
        <v>0</v>
      </c>
      <c r="H42" s="558">
        <v>0</v>
      </c>
      <c r="I42" s="558">
        <v>0</v>
      </c>
      <c r="J42" s="558">
        <v>0</v>
      </c>
      <c r="K42" s="558">
        <v>0</v>
      </c>
      <c r="L42" s="558">
        <v>0</v>
      </c>
      <c r="M42" s="468"/>
      <c r="N42" s="470"/>
      <c r="O42" s="158"/>
      <c r="P42" s="158"/>
      <c r="Q42" s="158"/>
      <c r="R42" s="158"/>
      <c r="S42" s="158"/>
      <c r="T42" s="158"/>
      <c r="U42" s="158"/>
      <c r="V42" s="158"/>
      <c r="W42" s="158"/>
      <c r="X42" s="158"/>
      <c r="Y42" s="158"/>
      <c r="Z42" s="158"/>
      <c r="AA42" s="158"/>
      <c r="AB42" s="158"/>
      <c r="AC42" s="158"/>
      <c r="AD42" s="158"/>
    </row>
    <row r="43" spans="1:30" ht="31.5" x14ac:dyDescent="0.25">
      <c r="A43" s="450"/>
      <c r="B43" s="446" t="s">
        <v>169</v>
      </c>
      <c r="C43" s="556">
        <f t="shared" si="1"/>
        <v>1517.28097</v>
      </c>
      <c r="D43" s="556">
        <f t="shared" si="2"/>
        <v>2017.4765495409038</v>
      </c>
      <c r="E43" s="556">
        <v>261.032759</v>
      </c>
      <c r="F43" s="556">
        <v>223.10058727199689</v>
      </c>
      <c r="G43" s="556">
        <v>301.66995112000001</v>
      </c>
      <c r="H43" s="556">
        <v>273.79808341077296</v>
      </c>
      <c r="I43" s="556">
        <v>201.42797999999999</v>
      </c>
      <c r="J43" s="556">
        <v>750.95201972999996</v>
      </c>
      <c r="K43" s="556">
        <v>753.15027987999997</v>
      </c>
      <c r="L43" s="556">
        <v>769.62585912813392</v>
      </c>
      <c r="M43" s="471"/>
      <c r="N43" s="472"/>
      <c r="O43" s="473"/>
      <c r="P43" s="473"/>
      <c r="Q43" s="473"/>
      <c r="R43" s="473"/>
      <c r="S43" s="473"/>
      <c r="T43" s="473"/>
      <c r="U43" s="473"/>
      <c r="V43" s="473"/>
      <c r="W43" s="473"/>
      <c r="X43" s="473"/>
      <c r="Y43" s="473"/>
      <c r="Z43" s="473"/>
      <c r="AA43" s="473"/>
      <c r="AB43" s="473"/>
      <c r="AC43" s="473"/>
      <c r="AD43" s="473"/>
    </row>
    <row r="44" spans="1:30" ht="16.5" x14ac:dyDescent="0.25">
      <c r="A44" s="452" t="s">
        <v>170</v>
      </c>
      <c r="B44" s="436"/>
      <c r="C44" s="453"/>
      <c r="D44" s="453"/>
      <c r="E44" s="453"/>
      <c r="F44" s="453"/>
      <c r="G44" s="453"/>
      <c r="H44" s="453"/>
      <c r="I44" s="453"/>
      <c r="J44" s="453"/>
      <c r="K44" s="453"/>
      <c r="L44" s="453"/>
      <c r="M44" s="436"/>
      <c r="N44" s="454"/>
      <c r="O44" s="455"/>
      <c r="P44" s="455"/>
      <c r="Q44" s="455"/>
      <c r="R44" s="455"/>
      <c r="S44" s="455"/>
      <c r="T44" s="455"/>
      <c r="U44" s="455"/>
      <c r="V44" s="455"/>
      <c r="W44" s="455"/>
      <c r="X44" s="455"/>
      <c r="Y44" s="455"/>
      <c r="Z44" s="455"/>
      <c r="AA44" s="455"/>
      <c r="AB44" s="455"/>
      <c r="AC44" s="455"/>
      <c r="AD44" s="455"/>
    </row>
    <row r="45" spans="1:30" ht="16.5" x14ac:dyDescent="0.25">
      <c r="A45" s="452" t="s">
        <v>171</v>
      </c>
      <c r="B45" s="436"/>
      <c r="C45" s="457"/>
      <c r="D45" s="457"/>
      <c r="E45" s="457"/>
      <c r="F45" s="457"/>
      <c r="G45" s="457"/>
      <c r="H45" s="457"/>
      <c r="I45" s="457"/>
      <c r="J45" s="457"/>
      <c r="K45" s="457"/>
      <c r="L45" s="457"/>
      <c r="M45" s="435"/>
      <c r="N45" s="454"/>
      <c r="O45" s="436"/>
      <c r="P45" s="436"/>
      <c r="Q45" s="436"/>
      <c r="R45" s="436"/>
      <c r="S45" s="436"/>
      <c r="T45" s="436"/>
      <c r="U45" s="436"/>
      <c r="V45" s="436"/>
      <c r="W45" s="436"/>
      <c r="X45" s="436"/>
      <c r="Y45" s="436"/>
      <c r="Z45" s="436"/>
      <c r="AA45" s="436"/>
      <c r="AB45" s="436"/>
      <c r="AC45" s="436"/>
      <c r="AD45" s="436"/>
    </row>
    <row r="46" spans="1:30" x14ac:dyDescent="0.25">
      <c r="C46" s="474"/>
      <c r="D46" s="474"/>
      <c r="E46" s="474"/>
      <c r="F46" s="474"/>
      <c r="G46" s="474"/>
      <c r="H46" s="474"/>
      <c r="I46" s="474"/>
      <c r="J46" s="474"/>
      <c r="K46" s="474"/>
      <c r="L46" s="474"/>
      <c r="M46" s="49"/>
    </row>
    <row r="48" spans="1:30" x14ac:dyDescent="0.25">
      <c r="C48" s="475"/>
      <c r="D48" s="475"/>
    </row>
    <row r="49" spans="3:4" x14ac:dyDescent="0.25">
      <c r="C49" s="475"/>
      <c r="D49" s="475"/>
    </row>
    <row r="50" spans="3:4" x14ac:dyDescent="0.25">
      <c r="C50" s="475"/>
      <c r="D50" s="475"/>
    </row>
    <row r="51" spans="3:4" x14ac:dyDescent="0.25">
      <c r="C51" s="475"/>
      <c r="D51" s="475"/>
    </row>
    <row r="52" spans="3:4" x14ac:dyDescent="0.25">
      <c r="C52" s="475"/>
      <c r="D52" s="475"/>
    </row>
    <row r="53" spans="3:4" x14ac:dyDescent="0.25">
      <c r="C53" s="475"/>
      <c r="D53" s="475"/>
    </row>
    <row r="54" spans="3:4" x14ac:dyDescent="0.25">
      <c r="C54" s="475"/>
      <c r="D54" s="475"/>
    </row>
    <row r="55" spans="3:4" x14ac:dyDescent="0.25">
      <c r="C55" s="475"/>
      <c r="D55" s="475"/>
    </row>
    <row r="56" spans="3:4" x14ac:dyDescent="0.25">
      <c r="C56" s="475"/>
      <c r="D56" s="475"/>
    </row>
  </sheetData>
  <mergeCells count="10">
    <mergeCell ref="K16:L16"/>
    <mergeCell ref="A6:M6"/>
    <mergeCell ref="A15:A17"/>
    <mergeCell ref="B15:B17"/>
    <mergeCell ref="C15:L15"/>
    <mergeCell ref="M15:M17"/>
    <mergeCell ref="C16:D16"/>
    <mergeCell ref="E16:F16"/>
    <mergeCell ref="G16:H16"/>
    <mergeCell ref="I16:J16"/>
  </mergeCells>
  <pageMargins left="0.70866141732283472" right="0.70866141732283472" top="0.74803149606299213" bottom="0.74803149606299213" header="0.31496062992125984" footer="0.31496062992125984"/>
  <pageSetup paperSize="9" scale="5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R197"/>
  <sheetViews>
    <sheetView view="pageBreakPreview" zoomScale="60" zoomScaleNormal="70" workbookViewId="0">
      <pane xSplit="3" ySplit="24" topLeftCell="J180" activePane="bottomRight" state="frozen"/>
      <selection pane="topRight" activeCell="D1" sqref="D1"/>
      <selection pane="bottomLeft" activeCell="A25" sqref="A25"/>
      <selection pane="bottomRight" activeCell="F186" sqref="F186"/>
    </sheetView>
  </sheetViews>
  <sheetFormatPr defaultColWidth="9" defaultRowHeight="15.75" x14ac:dyDescent="0.25"/>
  <cols>
    <col min="1" max="1" width="7.25" style="38" customWidth="1"/>
    <col min="2" max="2" width="63.375" style="282" customWidth="1"/>
    <col min="3" max="3" width="8.875" style="568" customWidth="1"/>
    <col min="4" max="4" width="7.875" style="38" customWidth="1"/>
    <col min="5" max="5" width="9.125" style="38" customWidth="1"/>
    <col min="6" max="6" width="8.5" style="38" customWidth="1"/>
    <col min="7" max="7" width="8.375" style="38" customWidth="1"/>
    <col min="8" max="8" width="8.75" style="38" customWidth="1"/>
    <col min="9" max="9" width="8.875" style="38" customWidth="1"/>
    <col min="10" max="10" width="8.25" style="38" customWidth="1"/>
    <col min="11" max="11" width="10.25" style="38" customWidth="1"/>
    <col min="12" max="12" width="9.625" style="38" customWidth="1"/>
    <col min="13" max="13" width="10.5" style="38" customWidth="1"/>
    <col min="14" max="14" width="8" style="38" customWidth="1"/>
    <col min="15" max="15" width="8.625" style="38" customWidth="1"/>
    <col min="16" max="16" width="8.125" style="38" customWidth="1"/>
    <col min="17" max="17" width="8.25" style="38" customWidth="1"/>
    <col min="18" max="18" width="8.375" style="38" customWidth="1"/>
    <col min="19" max="19" width="8.125" style="38" customWidth="1"/>
    <col min="20" max="20" width="8.25" style="38" customWidth="1"/>
    <col min="21" max="21" width="8.125" style="38" customWidth="1"/>
    <col min="22" max="22" width="8.875" style="38" customWidth="1"/>
    <col min="23" max="23" width="10" style="38" customWidth="1"/>
    <col min="24" max="24" width="7.625" style="38" customWidth="1"/>
    <col min="25" max="25" width="8.375" style="38" customWidth="1"/>
    <col min="26" max="26" width="8.75" style="38" customWidth="1"/>
    <col min="27" max="27" width="9.875" style="38" customWidth="1"/>
    <col min="28" max="28" width="8.125" style="38" customWidth="1"/>
    <col min="29" max="29" width="8.75" style="38" customWidth="1"/>
    <col min="30" max="30" width="7.875" style="38" customWidth="1"/>
    <col min="31" max="31" width="8.625" style="38" customWidth="1"/>
    <col min="32" max="32" width="9.25" style="38" customWidth="1"/>
    <col min="33" max="33" width="9.125" style="38" customWidth="1"/>
    <col min="34" max="34" width="6.75" style="38" customWidth="1"/>
    <col min="35" max="35" width="9.25" style="38" customWidth="1"/>
    <col min="36" max="36" width="8" style="38" customWidth="1"/>
    <col min="37" max="37" width="8.625" style="38" customWidth="1"/>
    <col min="38" max="38" width="6.75" style="38" customWidth="1"/>
    <col min="39" max="39" width="8.875" style="38" customWidth="1"/>
    <col min="40" max="40" width="8.125" style="38" customWidth="1"/>
    <col min="41" max="41" width="8.75" style="38" customWidth="1"/>
    <col min="42" max="42" width="7.25" style="38" customWidth="1"/>
    <col min="43" max="43" width="8.125" style="38" customWidth="1"/>
    <col min="44" max="44" width="15.625" style="38" customWidth="1"/>
    <col min="45" max="16384" width="9" style="38"/>
  </cols>
  <sheetData>
    <row r="1" spans="1:44" s="41" customFormat="1" x14ac:dyDescent="0.25">
      <c r="B1" s="281"/>
      <c r="C1" s="566"/>
      <c r="X1" s="42"/>
      <c r="Y1" s="42"/>
      <c r="AQ1" s="42" t="s">
        <v>412</v>
      </c>
    </row>
    <row r="2" spans="1:44" s="41" customFormat="1" ht="20.25" x14ac:dyDescent="0.3">
      <c r="B2" s="374"/>
      <c r="C2" s="566"/>
      <c r="X2" s="42"/>
      <c r="Y2" s="42"/>
      <c r="AQ2" s="42" t="s">
        <v>1</v>
      </c>
    </row>
    <row r="3" spans="1:44" s="41" customFormat="1" x14ac:dyDescent="0.25">
      <c r="B3" s="281"/>
      <c r="C3" s="566"/>
      <c r="X3" s="42"/>
      <c r="Y3" s="42"/>
      <c r="AQ3" s="42" t="s">
        <v>2</v>
      </c>
    </row>
    <row r="4" spans="1:44" s="41" customFormat="1" x14ac:dyDescent="0.25">
      <c r="B4" s="281"/>
      <c r="C4" s="566"/>
      <c r="X4" s="42"/>
      <c r="Y4" s="42"/>
    </row>
    <row r="5" spans="1:44" s="41" customFormat="1" x14ac:dyDescent="0.25">
      <c r="B5" s="281"/>
      <c r="C5" s="566"/>
      <c r="X5" s="42"/>
      <c r="Y5" s="42"/>
      <c r="AQ5" s="160" t="s">
        <v>5</v>
      </c>
    </row>
    <row r="6" spans="1:44" s="41" customFormat="1" ht="18.75" x14ac:dyDescent="0.3">
      <c r="A6" s="613" t="s">
        <v>206</v>
      </c>
      <c r="B6" s="613"/>
      <c r="C6" s="613"/>
      <c r="D6" s="613"/>
      <c r="E6" s="613"/>
      <c r="F6" s="613"/>
      <c r="G6" s="613"/>
      <c r="H6" s="613"/>
      <c r="I6" s="613"/>
      <c r="J6" s="613"/>
      <c r="K6" s="613"/>
      <c r="L6" s="613"/>
      <c r="M6" s="613"/>
      <c r="N6" s="613"/>
      <c r="O6" s="613"/>
      <c r="P6" s="613"/>
      <c r="Q6" s="613"/>
      <c r="R6" s="613"/>
      <c r="S6" s="613"/>
      <c r="T6" s="613"/>
      <c r="U6" s="613"/>
      <c r="V6" s="613"/>
      <c r="W6" s="613"/>
      <c r="X6" s="613"/>
      <c r="Y6" s="613"/>
      <c r="Z6" s="613"/>
      <c r="AA6" s="613"/>
      <c r="AB6" s="613"/>
      <c r="AC6" s="613"/>
      <c r="AD6" s="613"/>
      <c r="AE6" s="613"/>
      <c r="AF6" s="613"/>
      <c r="AG6" s="613"/>
      <c r="AH6" s="613"/>
      <c r="AI6" s="613"/>
      <c r="AJ6" s="613"/>
      <c r="AK6" s="613"/>
      <c r="AL6" s="613"/>
      <c r="AM6" s="613"/>
      <c r="AN6" s="85"/>
      <c r="AO6" s="85"/>
      <c r="AP6" s="85"/>
      <c r="AQ6" s="42" t="s">
        <v>462</v>
      </c>
    </row>
    <row r="7" spans="1:44" s="41" customFormat="1" ht="18.75" customHeight="1" x14ac:dyDescent="0.25">
      <c r="B7" s="281"/>
      <c r="C7" s="566"/>
      <c r="X7" s="42"/>
      <c r="Y7" s="42"/>
      <c r="AQ7" s="42" t="s">
        <v>794</v>
      </c>
    </row>
    <row r="8" spans="1:44" s="41" customFormat="1" ht="18.75" customHeight="1" x14ac:dyDescent="0.3">
      <c r="A8" s="104"/>
      <c r="B8" s="281"/>
      <c r="C8" s="566"/>
      <c r="X8" s="42"/>
      <c r="Y8" s="42"/>
      <c r="AQ8" s="100" t="s">
        <v>456</v>
      </c>
    </row>
    <row r="9" spans="1:44" s="41" customFormat="1" ht="20.25" customHeight="1" x14ac:dyDescent="0.25">
      <c r="B9" s="281"/>
      <c r="C9" s="566"/>
      <c r="X9" s="42"/>
      <c r="Y9" s="42"/>
      <c r="AQ9" s="42" t="s">
        <v>382</v>
      </c>
    </row>
    <row r="10" spans="1:44" s="243" customFormat="1" x14ac:dyDescent="0.25">
      <c r="A10" s="53"/>
      <c r="B10" s="53"/>
      <c r="C10" s="53"/>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row>
    <row r="11" spans="1:44" s="41" customFormat="1" ht="18.75" customHeight="1" x14ac:dyDescent="0.25">
      <c r="B11" s="281"/>
      <c r="C11" s="566"/>
      <c r="X11" s="42"/>
      <c r="Y11" s="42"/>
      <c r="AQ11" s="42"/>
    </row>
    <row r="12" spans="1:44" s="41" customFormat="1" ht="18" customHeight="1" x14ac:dyDescent="0.25">
      <c r="B12" s="281"/>
      <c r="C12" s="566"/>
      <c r="L12" s="135"/>
      <c r="M12" s="135"/>
      <c r="V12" s="135"/>
      <c r="W12" s="135"/>
      <c r="X12" s="42"/>
      <c r="Y12" s="42"/>
      <c r="AF12" s="135"/>
      <c r="AG12" s="135"/>
      <c r="AP12" s="135"/>
      <c r="AQ12" s="135"/>
    </row>
    <row r="13" spans="1:44" s="41" customFormat="1" ht="20.25" customHeight="1" x14ac:dyDescent="0.25">
      <c r="B13" s="281"/>
      <c r="C13" s="566"/>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row>
    <row r="14" spans="1:44" s="41" customFormat="1" ht="15.75" customHeight="1" x14ac:dyDescent="0.25">
      <c r="A14" s="612" t="s">
        <v>8</v>
      </c>
      <c r="B14" s="612" t="s">
        <v>173</v>
      </c>
      <c r="C14" s="614"/>
      <c r="D14" s="617" t="s">
        <v>174</v>
      </c>
      <c r="E14" s="617"/>
      <c r="F14" s="617"/>
      <c r="G14" s="617"/>
      <c r="H14" s="617"/>
      <c r="I14" s="617"/>
      <c r="J14" s="617"/>
      <c r="K14" s="617"/>
      <c r="L14" s="617"/>
      <c r="M14" s="617"/>
      <c r="N14" s="617"/>
      <c r="O14" s="617"/>
      <c r="P14" s="617"/>
      <c r="Q14" s="617"/>
      <c r="R14" s="617"/>
      <c r="S14" s="617"/>
      <c r="T14" s="617"/>
      <c r="U14" s="617"/>
      <c r="V14" s="617"/>
      <c r="W14" s="617"/>
      <c r="X14" s="617" t="s">
        <v>175</v>
      </c>
      <c r="Y14" s="617"/>
      <c r="Z14" s="617"/>
      <c r="AA14" s="617"/>
      <c r="AB14" s="617"/>
      <c r="AC14" s="617"/>
      <c r="AD14" s="617"/>
      <c r="AE14" s="617"/>
      <c r="AF14" s="617"/>
      <c r="AG14" s="617"/>
      <c r="AH14" s="617"/>
      <c r="AI14" s="617"/>
      <c r="AJ14" s="617"/>
      <c r="AK14" s="617"/>
      <c r="AL14" s="617"/>
      <c r="AM14" s="617"/>
      <c r="AN14" s="617"/>
      <c r="AO14" s="617"/>
      <c r="AP14" s="617"/>
      <c r="AQ14" s="617"/>
    </row>
    <row r="15" spans="1:44" s="41" customFormat="1" ht="15.75" customHeight="1" x14ac:dyDescent="0.25">
      <c r="A15" s="612"/>
      <c r="B15" s="612"/>
      <c r="C15" s="615"/>
      <c r="D15" s="617" t="s">
        <v>134</v>
      </c>
      <c r="E15" s="617"/>
      <c r="F15" s="617"/>
      <c r="G15" s="617"/>
      <c r="H15" s="617"/>
      <c r="I15" s="617"/>
      <c r="J15" s="617"/>
      <c r="K15" s="617"/>
      <c r="L15" s="617"/>
      <c r="M15" s="617"/>
      <c r="N15" s="617" t="s">
        <v>11</v>
      </c>
      <c r="O15" s="617"/>
      <c r="P15" s="617"/>
      <c r="Q15" s="617"/>
      <c r="R15" s="617"/>
      <c r="S15" s="617"/>
      <c r="T15" s="617"/>
      <c r="U15" s="617"/>
      <c r="V15" s="617"/>
      <c r="W15" s="617"/>
      <c r="X15" s="626" t="s">
        <v>134</v>
      </c>
      <c r="Y15" s="626"/>
      <c r="Z15" s="626"/>
      <c r="AA15" s="626"/>
      <c r="AB15" s="626"/>
      <c r="AC15" s="626"/>
      <c r="AD15" s="626"/>
      <c r="AE15" s="626"/>
      <c r="AF15" s="626"/>
      <c r="AG15" s="627"/>
      <c r="AH15" s="628" t="s">
        <v>11</v>
      </c>
      <c r="AI15" s="626"/>
      <c r="AJ15" s="626"/>
      <c r="AK15" s="626"/>
      <c r="AL15" s="626"/>
      <c r="AM15" s="626"/>
      <c r="AN15" s="626"/>
      <c r="AO15" s="626"/>
      <c r="AP15" s="626"/>
      <c r="AQ15" s="629"/>
      <c r="AR15" s="630"/>
    </row>
    <row r="16" spans="1:44" s="41" customFormat="1" ht="15.75" customHeight="1" x14ac:dyDescent="0.25">
      <c r="A16" s="612"/>
      <c r="B16" s="612"/>
      <c r="C16" s="615"/>
      <c r="D16" s="612" t="s">
        <v>468</v>
      </c>
      <c r="E16" s="612"/>
      <c r="F16" s="612" t="s">
        <v>469</v>
      </c>
      <c r="G16" s="612"/>
      <c r="H16" s="612" t="s">
        <v>470</v>
      </c>
      <c r="I16" s="612"/>
      <c r="J16" s="612" t="s">
        <v>471</v>
      </c>
      <c r="K16" s="612"/>
      <c r="L16" s="612" t="s">
        <v>472</v>
      </c>
      <c r="M16" s="612"/>
      <c r="N16" s="612" t="s">
        <v>468</v>
      </c>
      <c r="O16" s="612"/>
      <c r="P16" s="612" t="s">
        <v>469</v>
      </c>
      <c r="Q16" s="612"/>
      <c r="R16" s="612" t="s">
        <v>470</v>
      </c>
      <c r="S16" s="612"/>
      <c r="T16" s="612" t="s">
        <v>471</v>
      </c>
      <c r="U16" s="612"/>
      <c r="V16" s="612" t="s">
        <v>472</v>
      </c>
      <c r="W16" s="612"/>
      <c r="X16" s="612" t="s">
        <v>468</v>
      </c>
      <c r="Y16" s="612"/>
      <c r="Z16" s="612" t="s">
        <v>469</v>
      </c>
      <c r="AA16" s="612"/>
      <c r="AB16" s="612" t="s">
        <v>470</v>
      </c>
      <c r="AC16" s="612"/>
      <c r="AD16" s="612" t="s">
        <v>471</v>
      </c>
      <c r="AE16" s="612"/>
      <c r="AF16" s="612" t="s">
        <v>472</v>
      </c>
      <c r="AG16" s="612"/>
      <c r="AH16" s="612" t="s">
        <v>468</v>
      </c>
      <c r="AI16" s="612"/>
      <c r="AJ16" s="612" t="s">
        <v>469</v>
      </c>
      <c r="AK16" s="612"/>
      <c r="AL16" s="612" t="s">
        <v>470</v>
      </c>
      <c r="AM16" s="612"/>
      <c r="AN16" s="612" t="s">
        <v>471</v>
      </c>
      <c r="AO16" s="612"/>
      <c r="AP16" s="612" t="s">
        <v>472</v>
      </c>
      <c r="AQ16" s="612"/>
      <c r="AR16" s="630"/>
    </row>
    <row r="17" spans="1:44" s="41" customFormat="1" ht="15.6" customHeight="1" x14ac:dyDescent="0.25">
      <c r="A17" s="612"/>
      <c r="B17" s="612"/>
      <c r="C17" s="616"/>
      <c r="D17" s="340" t="s">
        <v>176</v>
      </c>
      <c r="E17" s="340" t="s">
        <v>177</v>
      </c>
      <c r="F17" s="340" t="s">
        <v>176</v>
      </c>
      <c r="G17" s="340" t="s">
        <v>177</v>
      </c>
      <c r="H17" s="340" t="s">
        <v>176</v>
      </c>
      <c r="I17" s="340" t="s">
        <v>177</v>
      </c>
      <c r="J17" s="340" t="s">
        <v>176</v>
      </c>
      <c r="K17" s="340" t="s">
        <v>177</v>
      </c>
      <c r="L17" s="340" t="s">
        <v>176</v>
      </c>
      <c r="M17" s="340" t="s">
        <v>177</v>
      </c>
      <c r="N17" s="340" t="s">
        <v>176</v>
      </c>
      <c r="O17" s="340" t="s">
        <v>177</v>
      </c>
      <c r="P17" s="340" t="s">
        <v>176</v>
      </c>
      <c r="Q17" s="340" t="s">
        <v>177</v>
      </c>
      <c r="R17" s="340" t="s">
        <v>176</v>
      </c>
      <c r="S17" s="340" t="s">
        <v>177</v>
      </c>
      <c r="T17" s="340" t="s">
        <v>176</v>
      </c>
      <c r="U17" s="340" t="s">
        <v>177</v>
      </c>
      <c r="V17" s="340" t="s">
        <v>176</v>
      </c>
      <c r="W17" s="340" t="s">
        <v>177</v>
      </c>
      <c r="X17" s="340" t="s">
        <v>176</v>
      </c>
      <c r="Y17" s="340" t="s">
        <v>177</v>
      </c>
      <c r="Z17" s="340" t="s">
        <v>176</v>
      </c>
      <c r="AA17" s="340" t="s">
        <v>177</v>
      </c>
      <c r="AB17" s="340" t="s">
        <v>176</v>
      </c>
      <c r="AC17" s="340" t="s">
        <v>177</v>
      </c>
      <c r="AD17" s="340" t="s">
        <v>176</v>
      </c>
      <c r="AE17" s="340" t="s">
        <v>177</v>
      </c>
      <c r="AF17" s="340" t="s">
        <v>176</v>
      </c>
      <c r="AG17" s="340" t="s">
        <v>177</v>
      </c>
      <c r="AH17" s="340" t="s">
        <v>176</v>
      </c>
      <c r="AI17" s="340" t="s">
        <v>177</v>
      </c>
      <c r="AJ17" s="340" t="s">
        <v>176</v>
      </c>
      <c r="AK17" s="340" t="s">
        <v>177</v>
      </c>
      <c r="AL17" s="340" t="s">
        <v>176</v>
      </c>
      <c r="AM17" s="340" t="s">
        <v>177</v>
      </c>
      <c r="AN17" s="340" t="s">
        <v>176</v>
      </c>
      <c r="AO17" s="340" t="s">
        <v>177</v>
      </c>
      <c r="AP17" s="340" t="s">
        <v>176</v>
      </c>
      <c r="AQ17" s="340" t="s">
        <v>177</v>
      </c>
      <c r="AR17" s="630"/>
    </row>
    <row r="18" spans="1:44" x14ac:dyDescent="0.25">
      <c r="A18" s="44">
        <v>1</v>
      </c>
      <c r="B18" s="317">
        <v>2</v>
      </c>
      <c r="C18" s="45">
        <v>3</v>
      </c>
      <c r="D18" s="45">
        <v>4</v>
      </c>
      <c r="E18" s="44">
        <v>5</v>
      </c>
      <c r="F18" s="45">
        <v>6</v>
      </c>
      <c r="G18" s="45">
        <v>7</v>
      </c>
      <c r="H18" s="263">
        <v>8</v>
      </c>
      <c r="I18" s="44">
        <v>9</v>
      </c>
      <c r="J18" s="45">
        <v>10</v>
      </c>
      <c r="K18" s="45">
        <v>11</v>
      </c>
      <c r="L18" s="45">
        <v>12</v>
      </c>
      <c r="M18" s="44">
        <v>13</v>
      </c>
      <c r="N18" s="45">
        <v>14</v>
      </c>
      <c r="O18" s="45">
        <v>15</v>
      </c>
      <c r="P18" s="263">
        <v>16</v>
      </c>
      <c r="Q18" s="44">
        <v>17</v>
      </c>
      <c r="R18" s="45">
        <v>18</v>
      </c>
      <c r="S18" s="45">
        <v>19</v>
      </c>
      <c r="T18" s="45">
        <v>20</v>
      </c>
      <c r="U18" s="44">
        <v>21</v>
      </c>
      <c r="V18" s="45">
        <v>22</v>
      </c>
      <c r="W18" s="45">
        <v>23</v>
      </c>
      <c r="X18" s="136">
        <v>24</v>
      </c>
      <c r="Y18" s="136">
        <v>25</v>
      </c>
      <c r="Z18" s="136">
        <v>26</v>
      </c>
      <c r="AA18" s="136">
        <v>27</v>
      </c>
      <c r="AB18" s="136">
        <v>28</v>
      </c>
      <c r="AC18" s="136">
        <v>29</v>
      </c>
      <c r="AD18" s="136">
        <v>30</v>
      </c>
      <c r="AE18" s="136">
        <v>31</v>
      </c>
      <c r="AF18" s="136">
        <v>32</v>
      </c>
      <c r="AG18" s="136">
        <v>33</v>
      </c>
      <c r="AH18" s="136">
        <v>34</v>
      </c>
      <c r="AI18" s="136">
        <v>35</v>
      </c>
      <c r="AJ18" s="136">
        <v>36</v>
      </c>
      <c r="AK18" s="136">
        <v>37</v>
      </c>
      <c r="AL18" s="136">
        <v>38</v>
      </c>
      <c r="AM18" s="136">
        <v>39</v>
      </c>
      <c r="AN18" s="136">
        <v>40</v>
      </c>
      <c r="AO18" s="136">
        <v>41</v>
      </c>
      <c r="AP18" s="136">
        <v>42</v>
      </c>
      <c r="AQ18" s="136">
        <v>43</v>
      </c>
    </row>
    <row r="19" spans="1:44" s="242" customFormat="1" x14ac:dyDescent="0.25">
      <c r="A19" s="241">
        <v>0</v>
      </c>
      <c r="B19" s="112" t="s">
        <v>345</v>
      </c>
      <c r="C19" s="567" t="s">
        <v>383</v>
      </c>
      <c r="D19" s="561">
        <v>3.3959999999999999</v>
      </c>
      <c r="E19" s="561">
        <v>43.299000000000007</v>
      </c>
      <c r="F19" s="561">
        <v>2.4640000000000004</v>
      </c>
      <c r="G19" s="561">
        <v>39.281999999999996</v>
      </c>
      <c r="H19" s="561">
        <v>7.39</v>
      </c>
      <c r="I19" s="561">
        <v>7.1970000000000001</v>
      </c>
      <c r="J19" s="561">
        <v>49.862000000000002</v>
      </c>
      <c r="K19" s="561">
        <v>77.858000000000004</v>
      </c>
      <c r="L19" s="561">
        <v>63.112000000000002</v>
      </c>
      <c r="M19" s="561">
        <v>167.63600000000002</v>
      </c>
      <c r="N19" s="561">
        <v>7.234</v>
      </c>
      <c r="O19" s="561">
        <v>70.930000000000007</v>
      </c>
      <c r="P19" s="561">
        <v>4.0730000000000004</v>
      </c>
      <c r="Q19" s="561">
        <v>58.757999999999996</v>
      </c>
      <c r="R19" s="561">
        <v>15.68</v>
      </c>
      <c r="S19" s="561">
        <v>78.668000000000006</v>
      </c>
      <c r="T19" s="561">
        <v>74.431999999999988</v>
      </c>
      <c r="U19" s="561">
        <v>177.01999999999995</v>
      </c>
      <c r="V19" s="561">
        <v>101.41899999999998</v>
      </c>
      <c r="W19" s="561">
        <v>385.37599999999998</v>
      </c>
      <c r="X19" s="562">
        <v>0.79</v>
      </c>
      <c r="Y19" s="562">
        <v>19</v>
      </c>
      <c r="Z19" s="562">
        <v>0.623</v>
      </c>
      <c r="AA19" s="562">
        <v>21.140999999999998</v>
      </c>
      <c r="AB19" s="562">
        <v>6.3</v>
      </c>
      <c r="AC19" s="562">
        <v>0</v>
      </c>
      <c r="AD19" s="562">
        <v>41.119</v>
      </c>
      <c r="AE19" s="562">
        <v>26.551000000000002</v>
      </c>
      <c r="AF19" s="562">
        <v>48.832000000000001</v>
      </c>
      <c r="AG19" s="562">
        <v>66.692000000000007</v>
      </c>
      <c r="AH19" s="562">
        <v>0.44</v>
      </c>
      <c r="AI19" s="562">
        <v>13.087</v>
      </c>
      <c r="AJ19" s="562">
        <v>0.41000000000000003</v>
      </c>
      <c r="AK19" s="562">
        <v>15.151</v>
      </c>
      <c r="AL19" s="562">
        <v>7.3699999999999992</v>
      </c>
      <c r="AM19" s="562">
        <v>8.8580000000000005</v>
      </c>
      <c r="AN19" s="562">
        <v>38.32</v>
      </c>
      <c r="AO19" s="562">
        <v>14.262</v>
      </c>
      <c r="AP19" s="562">
        <v>46.54</v>
      </c>
      <c r="AQ19" s="562">
        <v>51.358000000000004</v>
      </c>
    </row>
    <row r="20" spans="1:44" s="242" customFormat="1" x14ac:dyDescent="0.25">
      <c r="A20" s="241"/>
      <c r="B20" s="112" t="s">
        <v>444</v>
      </c>
      <c r="C20" s="567" t="s">
        <v>355</v>
      </c>
      <c r="D20" s="561">
        <v>0.4</v>
      </c>
      <c r="E20" s="561">
        <v>6.2</v>
      </c>
      <c r="F20" s="561">
        <v>0.25</v>
      </c>
      <c r="G20" s="561">
        <v>4.3</v>
      </c>
      <c r="H20" s="561">
        <v>0.8</v>
      </c>
      <c r="I20" s="561">
        <v>5.5</v>
      </c>
      <c r="J20" s="561">
        <v>7.55</v>
      </c>
      <c r="K20" s="561">
        <v>22</v>
      </c>
      <c r="L20" s="561">
        <v>9</v>
      </c>
      <c r="M20" s="561">
        <v>38</v>
      </c>
      <c r="N20" s="561">
        <v>2.8129999999999997</v>
      </c>
      <c r="O20" s="561">
        <v>29.729999999999997</v>
      </c>
      <c r="P20" s="561">
        <v>1.6830000000000001</v>
      </c>
      <c r="Q20" s="561">
        <v>18.385999999999999</v>
      </c>
      <c r="R20" s="561">
        <v>2.972</v>
      </c>
      <c r="S20" s="561">
        <v>24.998000000000005</v>
      </c>
      <c r="T20" s="561">
        <v>9.0950000000000006</v>
      </c>
      <c r="U20" s="561">
        <v>66.450999999999979</v>
      </c>
      <c r="V20" s="561">
        <v>16.563000000000002</v>
      </c>
      <c r="W20" s="561">
        <v>139.565</v>
      </c>
      <c r="X20" s="562">
        <v>0</v>
      </c>
      <c r="Y20" s="562">
        <v>0</v>
      </c>
      <c r="Z20" s="562">
        <v>0</v>
      </c>
      <c r="AA20" s="562">
        <v>0</v>
      </c>
      <c r="AB20" s="562">
        <v>0</v>
      </c>
      <c r="AC20" s="562">
        <v>0</v>
      </c>
      <c r="AD20" s="562">
        <v>0.4</v>
      </c>
      <c r="AE20" s="562">
        <v>5</v>
      </c>
      <c r="AF20" s="562">
        <v>0.4</v>
      </c>
      <c r="AG20" s="562">
        <v>5</v>
      </c>
      <c r="AH20" s="562">
        <v>0</v>
      </c>
      <c r="AI20" s="562">
        <v>0</v>
      </c>
      <c r="AJ20" s="562">
        <v>0</v>
      </c>
      <c r="AK20" s="562">
        <v>0</v>
      </c>
      <c r="AL20" s="562">
        <v>0</v>
      </c>
      <c r="AM20" s="562">
        <v>0</v>
      </c>
      <c r="AN20" s="562">
        <v>0</v>
      </c>
      <c r="AO20" s="562">
        <v>0</v>
      </c>
      <c r="AP20" s="562">
        <v>0</v>
      </c>
      <c r="AQ20" s="562">
        <v>0</v>
      </c>
    </row>
    <row r="21" spans="1:44" s="242" customFormat="1" x14ac:dyDescent="0.25">
      <c r="A21" s="241"/>
      <c r="B21" s="112" t="s">
        <v>445</v>
      </c>
      <c r="C21" s="567" t="s">
        <v>356</v>
      </c>
      <c r="D21" s="561">
        <v>0.35</v>
      </c>
      <c r="E21" s="561">
        <v>2.02</v>
      </c>
      <c r="F21" s="561">
        <v>0.373</v>
      </c>
      <c r="G21" s="561">
        <v>6.4930000000000003</v>
      </c>
      <c r="H21" s="561">
        <v>0.09</v>
      </c>
      <c r="I21" s="561">
        <v>0.497</v>
      </c>
      <c r="J21" s="561">
        <v>2.379</v>
      </c>
      <c r="K21" s="561">
        <v>35.870000000000005</v>
      </c>
      <c r="L21" s="561">
        <v>3.1920000000000002</v>
      </c>
      <c r="M21" s="561">
        <v>44.879999999999995</v>
      </c>
      <c r="N21" s="561">
        <v>0.35</v>
      </c>
      <c r="O21" s="561">
        <v>2.02</v>
      </c>
      <c r="P21" s="561">
        <v>0.373</v>
      </c>
      <c r="Q21" s="561">
        <v>6.4930000000000003</v>
      </c>
      <c r="R21" s="561">
        <v>0.32500000000000001</v>
      </c>
      <c r="S21" s="561">
        <v>4.6890000000000001</v>
      </c>
      <c r="T21" s="561">
        <v>2.6259999999999999</v>
      </c>
      <c r="U21" s="561">
        <v>31.905999999999999</v>
      </c>
      <c r="V21" s="561">
        <v>3.6740000000000004</v>
      </c>
      <c r="W21" s="561">
        <v>45.108000000000004</v>
      </c>
      <c r="X21" s="562">
        <v>0.35</v>
      </c>
      <c r="Y21" s="562">
        <v>0</v>
      </c>
      <c r="Z21" s="562">
        <v>0.21299999999999999</v>
      </c>
      <c r="AA21" s="562">
        <v>5.99</v>
      </c>
      <c r="AB21" s="562">
        <v>0</v>
      </c>
      <c r="AC21" s="562">
        <v>0</v>
      </c>
      <c r="AD21" s="562">
        <v>1.579</v>
      </c>
      <c r="AE21" s="562">
        <v>3.1110000000000002</v>
      </c>
      <c r="AF21" s="562">
        <v>2.1419999999999999</v>
      </c>
      <c r="AG21" s="562">
        <v>9.1009999999999991</v>
      </c>
      <c r="AH21" s="562">
        <v>0</v>
      </c>
      <c r="AI21" s="562">
        <v>0</v>
      </c>
      <c r="AJ21" s="562">
        <v>0</v>
      </c>
      <c r="AK21" s="562">
        <v>0</v>
      </c>
      <c r="AL21" s="562">
        <v>0</v>
      </c>
      <c r="AM21" s="562">
        <v>0</v>
      </c>
      <c r="AN21" s="562">
        <v>0</v>
      </c>
      <c r="AO21" s="562">
        <v>0</v>
      </c>
      <c r="AP21" s="562">
        <v>0</v>
      </c>
      <c r="AQ21" s="562">
        <v>0</v>
      </c>
    </row>
    <row r="22" spans="1:44" s="242" customFormat="1" x14ac:dyDescent="0.25">
      <c r="A22" s="241"/>
      <c r="B22" s="112" t="s">
        <v>446</v>
      </c>
      <c r="C22" s="567" t="s">
        <v>357</v>
      </c>
      <c r="D22" s="561">
        <v>0</v>
      </c>
      <c r="E22" s="561">
        <v>0</v>
      </c>
      <c r="F22" s="561">
        <v>0</v>
      </c>
      <c r="G22" s="561">
        <v>0</v>
      </c>
      <c r="H22" s="561">
        <v>0</v>
      </c>
      <c r="I22" s="561">
        <v>0</v>
      </c>
      <c r="J22" s="561">
        <v>0</v>
      </c>
      <c r="K22" s="561">
        <v>0</v>
      </c>
      <c r="L22" s="561">
        <v>0</v>
      </c>
      <c r="M22" s="561">
        <v>0</v>
      </c>
      <c r="N22" s="561">
        <v>0.8</v>
      </c>
      <c r="O22" s="561">
        <v>1.667</v>
      </c>
      <c r="P22" s="561">
        <v>0</v>
      </c>
      <c r="Q22" s="561">
        <v>1.9900000000000002</v>
      </c>
      <c r="R22" s="561">
        <v>7.5000000000000011E-2</v>
      </c>
      <c r="S22" s="561">
        <v>6.5910000000000002</v>
      </c>
      <c r="T22" s="561">
        <v>2.5000000000000001E-2</v>
      </c>
      <c r="U22" s="561">
        <v>7.2779999999999987</v>
      </c>
      <c r="V22" s="561">
        <v>0.90000000000000013</v>
      </c>
      <c r="W22" s="561">
        <v>17.526000000000003</v>
      </c>
      <c r="X22" s="562">
        <v>0</v>
      </c>
      <c r="Y22" s="562">
        <v>0</v>
      </c>
      <c r="Z22" s="562">
        <v>0</v>
      </c>
      <c r="AA22" s="562">
        <v>0</v>
      </c>
      <c r="AB22" s="562">
        <v>0</v>
      </c>
      <c r="AC22" s="562">
        <v>0</v>
      </c>
      <c r="AD22" s="562">
        <v>0</v>
      </c>
      <c r="AE22" s="562">
        <v>0</v>
      </c>
      <c r="AF22" s="562">
        <v>0</v>
      </c>
      <c r="AG22" s="562">
        <v>0</v>
      </c>
      <c r="AH22" s="562">
        <v>0</v>
      </c>
      <c r="AI22" s="562">
        <v>0</v>
      </c>
      <c r="AJ22" s="562">
        <v>0</v>
      </c>
      <c r="AK22" s="562">
        <v>0</v>
      </c>
      <c r="AL22" s="562">
        <v>0</v>
      </c>
      <c r="AM22" s="562">
        <v>0</v>
      </c>
      <c r="AN22" s="562">
        <v>0</v>
      </c>
      <c r="AO22" s="562">
        <v>0</v>
      </c>
      <c r="AP22" s="562">
        <v>0</v>
      </c>
      <c r="AQ22" s="562">
        <v>0</v>
      </c>
    </row>
    <row r="23" spans="1:44" s="242" customFormat="1" x14ac:dyDescent="0.25">
      <c r="A23" s="241"/>
      <c r="B23" s="112" t="s">
        <v>447</v>
      </c>
      <c r="C23" s="567" t="s">
        <v>353</v>
      </c>
      <c r="D23" s="561">
        <v>2.6459999999999999</v>
      </c>
      <c r="E23" s="561">
        <v>35.079000000000001</v>
      </c>
      <c r="F23" s="561">
        <v>1.841</v>
      </c>
      <c r="G23" s="561">
        <v>28.489000000000001</v>
      </c>
      <c r="H23" s="561">
        <v>6.5</v>
      </c>
      <c r="I23" s="561">
        <v>1.2</v>
      </c>
      <c r="J23" s="561">
        <v>39.932999999999993</v>
      </c>
      <c r="K23" s="561">
        <v>19.988</v>
      </c>
      <c r="L23" s="561">
        <v>50.919999999999995</v>
      </c>
      <c r="M23" s="561">
        <v>84.755999999999986</v>
      </c>
      <c r="N23" s="561">
        <v>3.2709999999999999</v>
      </c>
      <c r="O23" s="561">
        <v>37.513000000000005</v>
      </c>
      <c r="P23" s="561">
        <v>2.0169999999999999</v>
      </c>
      <c r="Q23" s="561">
        <v>31.889000000000003</v>
      </c>
      <c r="R23" s="561">
        <v>12.308</v>
      </c>
      <c r="S23" s="561">
        <v>42.390000000000008</v>
      </c>
      <c r="T23" s="561">
        <v>62.686</v>
      </c>
      <c r="U23" s="561">
        <v>71.384999999999991</v>
      </c>
      <c r="V23" s="561">
        <v>80.281999999999982</v>
      </c>
      <c r="W23" s="561">
        <v>183.17700000000005</v>
      </c>
      <c r="X23" s="561">
        <v>0.44</v>
      </c>
      <c r="Y23" s="561">
        <v>19</v>
      </c>
      <c r="Z23" s="561">
        <v>0.41000000000000003</v>
      </c>
      <c r="AA23" s="561">
        <v>15.151</v>
      </c>
      <c r="AB23" s="561">
        <v>6.3</v>
      </c>
      <c r="AC23" s="561">
        <v>0</v>
      </c>
      <c r="AD23" s="561">
        <v>39.139999999999993</v>
      </c>
      <c r="AE23" s="561">
        <v>18.440000000000001</v>
      </c>
      <c r="AF23" s="561">
        <v>46.289999999999992</v>
      </c>
      <c r="AG23" s="561">
        <v>52.591000000000001</v>
      </c>
      <c r="AH23" s="561">
        <v>0.44</v>
      </c>
      <c r="AI23" s="561">
        <v>13.087</v>
      </c>
      <c r="AJ23" s="561">
        <v>0.41000000000000003</v>
      </c>
      <c r="AK23" s="561">
        <v>15.151</v>
      </c>
      <c r="AL23" s="561">
        <v>7.37</v>
      </c>
      <c r="AM23" s="561">
        <v>8.8580000000000005</v>
      </c>
      <c r="AN23" s="561">
        <v>38.32</v>
      </c>
      <c r="AO23" s="561">
        <v>14.262</v>
      </c>
      <c r="AP23" s="561">
        <v>46.54</v>
      </c>
      <c r="AQ23" s="561">
        <v>51.358000000000004</v>
      </c>
    </row>
    <row r="24" spans="1:44" s="242" customFormat="1" x14ac:dyDescent="0.25">
      <c r="A24" s="241"/>
      <c r="B24" s="112" t="s">
        <v>878</v>
      </c>
      <c r="C24" s="567" t="s">
        <v>879</v>
      </c>
      <c r="D24" s="561">
        <v>0</v>
      </c>
      <c r="E24" s="561">
        <v>0</v>
      </c>
      <c r="F24" s="561">
        <v>0</v>
      </c>
      <c r="G24" s="561">
        <v>0</v>
      </c>
      <c r="H24" s="561">
        <v>0</v>
      </c>
      <c r="I24" s="561">
        <v>0</v>
      </c>
      <c r="J24" s="561">
        <v>0</v>
      </c>
      <c r="K24" s="561">
        <v>0</v>
      </c>
      <c r="L24" s="561">
        <v>0</v>
      </c>
      <c r="M24" s="561">
        <v>0</v>
      </c>
      <c r="N24" s="561">
        <v>0</v>
      </c>
      <c r="O24" s="561">
        <v>0</v>
      </c>
      <c r="P24" s="561">
        <v>0</v>
      </c>
      <c r="Q24" s="561">
        <v>0</v>
      </c>
      <c r="R24" s="561">
        <v>0</v>
      </c>
      <c r="S24" s="561">
        <v>0</v>
      </c>
      <c r="T24" s="561">
        <v>0</v>
      </c>
      <c r="U24" s="561">
        <v>0</v>
      </c>
      <c r="V24" s="561">
        <v>0</v>
      </c>
      <c r="W24" s="561">
        <v>0</v>
      </c>
      <c r="X24" s="561">
        <v>0</v>
      </c>
      <c r="Y24" s="561">
        <v>0</v>
      </c>
      <c r="Z24" s="561">
        <v>0</v>
      </c>
      <c r="AA24" s="561">
        <v>0</v>
      </c>
      <c r="AB24" s="561">
        <v>0</v>
      </c>
      <c r="AC24" s="561">
        <v>0</v>
      </c>
      <c r="AD24" s="561">
        <v>0</v>
      </c>
      <c r="AE24" s="561">
        <v>0</v>
      </c>
      <c r="AF24" s="561">
        <v>0</v>
      </c>
      <c r="AG24" s="561">
        <v>0</v>
      </c>
      <c r="AH24" s="561">
        <v>0</v>
      </c>
      <c r="AI24" s="561">
        <v>0</v>
      </c>
      <c r="AJ24" s="561">
        <v>0</v>
      </c>
      <c r="AK24" s="561">
        <v>0</v>
      </c>
      <c r="AL24" s="561">
        <v>0</v>
      </c>
      <c r="AM24" s="561">
        <v>0</v>
      </c>
      <c r="AN24" s="561">
        <v>0</v>
      </c>
      <c r="AO24" s="561">
        <v>0</v>
      </c>
      <c r="AP24" s="561">
        <v>0</v>
      </c>
      <c r="AQ24" s="561">
        <v>0</v>
      </c>
    </row>
    <row r="25" spans="1:44" s="242" customFormat="1" x14ac:dyDescent="0.25">
      <c r="A25" s="241"/>
      <c r="B25" s="112" t="s">
        <v>448</v>
      </c>
      <c r="C25" s="567" t="s">
        <v>358</v>
      </c>
      <c r="D25" s="561">
        <v>0</v>
      </c>
      <c r="E25" s="561">
        <v>0</v>
      </c>
      <c r="F25" s="561">
        <v>0</v>
      </c>
      <c r="G25" s="561">
        <v>0</v>
      </c>
      <c r="H25" s="561">
        <v>0</v>
      </c>
      <c r="I25" s="561">
        <v>0</v>
      </c>
      <c r="J25" s="561">
        <v>0</v>
      </c>
      <c r="K25" s="561">
        <v>0</v>
      </c>
      <c r="L25" s="561">
        <v>0</v>
      </c>
      <c r="M25" s="561">
        <v>0</v>
      </c>
      <c r="N25" s="561">
        <v>0</v>
      </c>
      <c r="O25" s="561">
        <v>0</v>
      </c>
      <c r="P25" s="561">
        <v>0</v>
      </c>
      <c r="Q25" s="561">
        <v>0</v>
      </c>
      <c r="R25" s="561">
        <v>0</v>
      </c>
      <c r="S25" s="561">
        <v>0</v>
      </c>
      <c r="T25" s="561">
        <v>0</v>
      </c>
      <c r="U25" s="561">
        <v>0</v>
      </c>
      <c r="V25" s="561">
        <v>0</v>
      </c>
      <c r="W25" s="561">
        <v>0</v>
      </c>
      <c r="X25" s="561">
        <v>0</v>
      </c>
      <c r="Y25" s="561">
        <v>0</v>
      </c>
      <c r="Z25" s="561">
        <v>0</v>
      </c>
      <c r="AA25" s="561">
        <v>0</v>
      </c>
      <c r="AB25" s="561">
        <v>0</v>
      </c>
      <c r="AC25" s="561">
        <v>0</v>
      </c>
      <c r="AD25" s="561">
        <v>0</v>
      </c>
      <c r="AE25" s="561">
        <v>0</v>
      </c>
      <c r="AF25" s="561">
        <v>0</v>
      </c>
      <c r="AG25" s="561">
        <v>0</v>
      </c>
      <c r="AH25" s="561">
        <v>0</v>
      </c>
      <c r="AI25" s="561">
        <v>0</v>
      </c>
      <c r="AJ25" s="561">
        <v>0</v>
      </c>
      <c r="AK25" s="561">
        <v>0</v>
      </c>
      <c r="AL25" s="561">
        <v>0</v>
      </c>
      <c r="AM25" s="561">
        <v>0</v>
      </c>
      <c r="AN25" s="561"/>
      <c r="AO25" s="561"/>
      <c r="AP25" s="561">
        <v>0</v>
      </c>
      <c r="AQ25" s="561">
        <v>0</v>
      </c>
    </row>
    <row r="26" spans="1:44" ht="47.25" x14ac:dyDescent="0.25">
      <c r="A26" s="348">
        <v>0</v>
      </c>
      <c r="B26" s="548" t="s">
        <v>487</v>
      </c>
      <c r="C26" s="565" t="s">
        <v>356</v>
      </c>
      <c r="D26" s="563">
        <v>0</v>
      </c>
      <c r="E26" s="563">
        <v>0</v>
      </c>
      <c r="F26" s="563">
        <v>0</v>
      </c>
      <c r="G26" s="563">
        <v>0.25900000000000001</v>
      </c>
      <c r="H26" s="563">
        <v>0</v>
      </c>
      <c r="I26" s="563">
        <v>0</v>
      </c>
      <c r="J26" s="563">
        <v>0</v>
      </c>
      <c r="K26" s="563">
        <v>2.0110000000000001</v>
      </c>
      <c r="L26" s="563">
        <v>0</v>
      </c>
      <c r="M26" s="563">
        <v>2.27</v>
      </c>
      <c r="N26" s="563">
        <v>0</v>
      </c>
      <c r="O26" s="563">
        <v>0</v>
      </c>
      <c r="P26" s="563">
        <v>0</v>
      </c>
      <c r="Q26" s="563">
        <v>0.25900000000000001</v>
      </c>
      <c r="R26" s="563">
        <v>0</v>
      </c>
      <c r="S26" s="563">
        <v>0</v>
      </c>
      <c r="T26" s="563">
        <v>0</v>
      </c>
      <c r="U26" s="563">
        <v>3.0979999999999999</v>
      </c>
      <c r="V26" s="563">
        <v>0</v>
      </c>
      <c r="W26" s="563">
        <v>3.3569999999999998</v>
      </c>
      <c r="X26" s="563">
        <v>0</v>
      </c>
      <c r="Y26" s="563">
        <v>0</v>
      </c>
      <c r="Z26" s="563">
        <v>0</v>
      </c>
      <c r="AA26" s="563">
        <v>0.25900000000000001</v>
      </c>
      <c r="AB26" s="563">
        <v>0</v>
      </c>
      <c r="AC26" s="563">
        <v>0</v>
      </c>
      <c r="AD26" s="563">
        <v>0</v>
      </c>
      <c r="AE26" s="563">
        <v>2.0110000000000001</v>
      </c>
      <c r="AF26" s="563">
        <v>0</v>
      </c>
      <c r="AG26" s="563">
        <v>2.27</v>
      </c>
      <c r="AH26" s="563">
        <v>0</v>
      </c>
      <c r="AI26" s="563">
        <v>0</v>
      </c>
      <c r="AJ26" s="563">
        <v>0</v>
      </c>
      <c r="AK26" s="563">
        <v>0</v>
      </c>
      <c r="AL26" s="563">
        <v>0</v>
      </c>
      <c r="AM26" s="563">
        <v>0</v>
      </c>
      <c r="AN26" s="563"/>
      <c r="AO26" s="563"/>
      <c r="AP26" s="563">
        <v>0</v>
      </c>
      <c r="AQ26" s="563">
        <v>0</v>
      </c>
      <c r="AR26" s="375"/>
    </row>
    <row r="27" spans="1:44" ht="31.5" x14ac:dyDescent="0.25">
      <c r="A27" s="348">
        <v>0</v>
      </c>
      <c r="B27" s="548" t="s">
        <v>884</v>
      </c>
      <c r="C27" s="565" t="s">
        <v>356</v>
      </c>
      <c r="D27" s="563">
        <v>0</v>
      </c>
      <c r="E27" s="563">
        <v>0</v>
      </c>
      <c r="F27" s="563">
        <v>0</v>
      </c>
      <c r="G27" s="563">
        <v>0</v>
      </c>
      <c r="H27" s="563">
        <v>0</v>
      </c>
      <c r="I27" s="563">
        <v>0</v>
      </c>
      <c r="J27" s="563">
        <v>0</v>
      </c>
      <c r="K27" s="563">
        <v>1.1000000000000001</v>
      </c>
      <c r="L27" s="563">
        <v>0</v>
      </c>
      <c r="M27" s="563">
        <v>1.1000000000000001</v>
      </c>
      <c r="N27" s="563">
        <v>0</v>
      </c>
      <c r="O27" s="563">
        <v>0</v>
      </c>
      <c r="P27" s="563">
        <v>0</v>
      </c>
      <c r="Q27" s="563">
        <v>0</v>
      </c>
      <c r="R27" s="563">
        <v>0</v>
      </c>
      <c r="S27" s="563">
        <v>0</v>
      </c>
      <c r="T27" s="563">
        <v>0</v>
      </c>
      <c r="U27" s="563">
        <v>0</v>
      </c>
      <c r="V27" s="563">
        <v>0</v>
      </c>
      <c r="W27" s="563">
        <v>0</v>
      </c>
      <c r="X27" s="563">
        <v>0</v>
      </c>
      <c r="Y27" s="563">
        <v>0</v>
      </c>
      <c r="Z27" s="563">
        <v>0</v>
      </c>
      <c r="AA27" s="563">
        <v>0</v>
      </c>
      <c r="AB27" s="563">
        <v>0</v>
      </c>
      <c r="AC27" s="563">
        <v>0</v>
      </c>
      <c r="AD27" s="563">
        <v>0</v>
      </c>
      <c r="AE27" s="563">
        <v>1.1000000000000001</v>
      </c>
      <c r="AF27" s="563">
        <v>0</v>
      </c>
      <c r="AG27" s="563">
        <v>1.1000000000000001</v>
      </c>
      <c r="AH27" s="563">
        <v>0</v>
      </c>
      <c r="AI27" s="563">
        <v>0</v>
      </c>
      <c r="AJ27" s="563">
        <v>0</v>
      </c>
      <c r="AK27" s="563">
        <v>0</v>
      </c>
      <c r="AL27" s="563">
        <v>0</v>
      </c>
      <c r="AM27" s="563">
        <v>0</v>
      </c>
      <c r="AN27" s="563"/>
      <c r="AO27" s="563"/>
      <c r="AP27" s="563">
        <v>0</v>
      </c>
      <c r="AQ27" s="563">
        <v>0</v>
      </c>
      <c r="AR27" s="375"/>
    </row>
    <row r="28" spans="1:44" ht="31.5" x14ac:dyDescent="0.25">
      <c r="A28" s="348">
        <v>0</v>
      </c>
      <c r="B28" s="548" t="s">
        <v>457</v>
      </c>
      <c r="C28" s="565" t="s">
        <v>353</v>
      </c>
      <c r="D28" s="563">
        <v>0</v>
      </c>
      <c r="E28" s="563">
        <v>0</v>
      </c>
      <c r="F28" s="563">
        <v>0</v>
      </c>
      <c r="G28" s="563">
        <v>0</v>
      </c>
      <c r="H28" s="563">
        <v>0</v>
      </c>
      <c r="I28" s="563">
        <v>0</v>
      </c>
      <c r="J28" s="563">
        <v>0</v>
      </c>
      <c r="K28" s="563">
        <v>1.3</v>
      </c>
      <c r="L28" s="563">
        <v>0</v>
      </c>
      <c r="M28" s="563">
        <v>1.3</v>
      </c>
      <c r="N28" s="563">
        <v>0</v>
      </c>
      <c r="O28" s="563">
        <v>0</v>
      </c>
      <c r="P28" s="563">
        <v>0</v>
      </c>
      <c r="Q28" s="563">
        <v>0</v>
      </c>
      <c r="R28" s="563">
        <v>0</v>
      </c>
      <c r="S28" s="563">
        <v>0</v>
      </c>
      <c r="T28" s="563">
        <v>0</v>
      </c>
      <c r="U28" s="563">
        <v>0</v>
      </c>
      <c r="V28" s="563">
        <v>0</v>
      </c>
      <c r="W28" s="563">
        <v>0</v>
      </c>
      <c r="X28" s="563">
        <v>0</v>
      </c>
      <c r="Y28" s="563">
        <v>0</v>
      </c>
      <c r="Z28" s="563">
        <v>0</v>
      </c>
      <c r="AA28" s="563">
        <v>0</v>
      </c>
      <c r="AB28" s="563">
        <v>0</v>
      </c>
      <c r="AC28" s="563">
        <v>0</v>
      </c>
      <c r="AD28" s="563">
        <v>0</v>
      </c>
      <c r="AE28" s="563">
        <v>0</v>
      </c>
      <c r="AF28" s="563">
        <v>0</v>
      </c>
      <c r="AG28" s="563">
        <v>0</v>
      </c>
      <c r="AH28" s="563">
        <v>0</v>
      </c>
      <c r="AI28" s="563">
        <v>0</v>
      </c>
      <c r="AJ28" s="563">
        <v>0</v>
      </c>
      <c r="AK28" s="563">
        <v>0</v>
      </c>
      <c r="AL28" s="563">
        <v>0</v>
      </c>
      <c r="AM28" s="563">
        <v>0</v>
      </c>
      <c r="AN28" s="563"/>
      <c r="AO28" s="563"/>
      <c r="AP28" s="563">
        <v>0</v>
      </c>
      <c r="AQ28" s="563">
        <v>0</v>
      </c>
      <c r="AR28" s="375"/>
    </row>
    <row r="29" spans="1:44" ht="47.25" x14ac:dyDescent="0.25">
      <c r="A29" s="348">
        <v>0</v>
      </c>
      <c r="B29" s="548" t="s">
        <v>491</v>
      </c>
      <c r="C29" s="565" t="s">
        <v>356</v>
      </c>
      <c r="D29" s="563">
        <v>0</v>
      </c>
      <c r="E29" s="563">
        <v>0</v>
      </c>
      <c r="F29" s="563">
        <v>0</v>
      </c>
      <c r="G29" s="563">
        <v>0</v>
      </c>
      <c r="H29" s="563">
        <v>0</v>
      </c>
      <c r="I29" s="563">
        <v>0</v>
      </c>
      <c r="J29" s="563">
        <v>0</v>
      </c>
      <c r="K29" s="563">
        <v>0</v>
      </c>
      <c r="L29" s="563">
        <v>0</v>
      </c>
      <c r="M29" s="563">
        <v>0</v>
      </c>
      <c r="N29" s="563">
        <v>0</v>
      </c>
      <c r="O29" s="563">
        <v>0</v>
      </c>
      <c r="P29" s="563">
        <v>0</v>
      </c>
      <c r="Q29" s="563">
        <v>0</v>
      </c>
      <c r="R29" s="563">
        <v>0</v>
      </c>
      <c r="S29" s="563">
        <v>0</v>
      </c>
      <c r="T29" s="563">
        <v>0</v>
      </c>
      <c r="U29" s="563">
        <v>0.7</v>
      </c>
      <c r="V29" s="563">
        <v>0</v>
      </c>
      <c r="W29" s="563">
        <v>0.7</v>
      </c>
      <c r="X29" s="563">
        <v>0</v>
      </c>
      <c r="Y29" s="563">
        <v>0</v>
      </c>
      <c r="Z29" s="563">
        <v>0</v>
      </c>
      <c r="AA29" s="563">
        <v>0</v>
      </c>
      <c r="AB29" s="563">
        <v>0</v>
      </c>
      <c r="AC29" s="563">
        <v>0</v>
      </c>
      <c r="AD29" s="563">
        <v>0</v>
      </c>
      <c r="AE29" s="563">
        <v>0</v>
      </c>
      <c r="AF29" s="563">
        <v>0</v>
      </c>
      <c r="AG29" s="563">
        <v>0</v>
      </c>
      <c r="AH29" s="563">
        <v>0</v>
      </c>
      <c r="AI29" s="563">
        <v>0</v>
      </c>
      <c r="AJ29" s="563">
        <v>0</v>
      </c>
      <c r="AK29" s="563">
        <v>0</v>
      </c>
      <c r="AL29" s="563">
        <v>0</v>
      </c>
      <c r="AM29" s="563">
        <v>0</v>
      </c>
      <c r="AN29" s="563"/>
      <c r="AO29" s="563"/>
      <c r="AP29" s="563">
        <v>0</v>
      </c>
      <c r="AQ29" s="563">
        <v>0</v>
      </c>
      <c r="AR29" s="375"/>
    </row>
    <row r="30" spans="1:44" ht="31.5" x14ac:dyDescent="0.25">
      <c r="A30" s="348">
        <v>0</v>
      </c>
      <c r="B30" s="548" t="s">
        <v>562</v>
      </c>
      <c r="C30" s="565" t="s">
        <v>353</v>
      </c>
      <c r="D30" s="563">
        <v>0</v>
      </c>
      <c r="E30" s="563">
        <v>4.9770000000000003</v>
      </c>
      <c r="F30" s="563">
        <v>0</v>
      </c>
      <c r="G30" s="563">
        <v>0</v>
      </c>
      <c r="H30" s="563">
        <v>0</v>
      </c>
      <c r="I30" s="563">
        <v>0</v>
      </c>
      <c r="J30" s="563">
        <v>0</v>
      </c>
      <c r="K30" s="563">
        <v>0</v>
      </c>
      <c r="L30" s="563">
        <v>0</v>
      </c>
      <c r="M30" s="563">
        <v>4.9770000000000003</v>
      </c>
      <c r="N30" s="563">
        <v>0</v>
      </c>
      <c r="O30" s="563">
        <v>4.9770000000000003</v>
      </c>
      <c r="P30" s="563">
        <v>0</v>
      </c>
      <c r="Q30" s="563">
        <v>0</v>
      </c>
      <c r="R30" s="563">
        <v>0</v>
      </c>
      <c r="S30" s="563">
        <v>0</v>
      </c>
      <c r="T30" s="563">
        <v>0</v>
      </c>
      <c r="U30" s="563">
        <v>0</v>
      </c>
      <c r="V30" s="563">
        <v>0</v>
      </c>
      <c r="W30" s="563">
        <v>4.9770000000000003</v>
      </c>
      <c r="X30" s="563">
        <v>0</v>
      </c>
      <c r="Y30" s="563">
        <v>4.9770000000000003</v>
      </c>
      <c r="Z30" s="563">
        <v>0</v>
      </c>
      <c r="AA30" s="563">
        <v>0</v>
      </c>
      <c r="AB30" s="563">
        <v>0</v>
      </c>
      <c r="AC30" s="563">
        <v>0</v>
      </c>
      <c r="AD30" s="563">
        <v>0</v>
      </c>
      <c r="AE30" s="563">
        <v>0</v>
      </c>
      <c r="AF30" s="563">
        <v>0</v>
      </c>
      <c r="AG30" s="563">
        <v>4.9770000000000003</v>
      </c>
      <c r="AH30" s="563">
        <v>0</v>
      </c>
      <c r="AI30" s="563">
        <v>0</v>
      </c>
      <c r="AJ30" s="563">
        <v>0</v>
      </c>
      <c r="AK30" s="563">
        <v>0</v>
      </c>
      <c r="AL30" s="563">
        <v>0</v>
      </c>
      <c r="AM30" s="563">
        <v>0</v>
      </c>
      <c r="AN30" s="563"/>
      <c r="AO30" s="563"/>
      <c r="AP30" s="563">
        <v>0</v>
      </c>
      <c r="AQ30" s="563">
        <v>0</v>
      </c>
      <c r="AR30" s="375"/>
    </row>
    <row r="31" spans="1:44" ht="47.25" x14ac:dyDescent="0.25">
      <c r="A31" s="348">
        <v>0</v>
      </c>
      <c r="B31" s="548" t="s">
        <v>528</v>
      </c>
      <c r="C31" s="565" t="s">
        <v>353</v>
      </c>
      <c r="D31" s="563">
        <v>0</v>
      </c>
      <c r="E31" s="563">
        <v>0</v>
      </c>
      <c r="F31" s="563">
        <v>0</v>
      </c>
      <c r="G31" s="563">
        <v>0</v>
      </c>
      <c r="H31" s="563">
        <v>0</v>
      </c>
      <c r="I31" s="563">
        <v>0</v>
      </c>
      <c r="J31" s="563">
        <v>0</v>
      </c>
      <c r="K31" s="563">
        <v>0</v>
      </c>
      <c r="L31" s="563">
        <v>0</v>
      </c>
      <c r="M31" s="563">
        <v>0</v>
      </c>
      <c r="N31" s="563">
        <v>0</v>
      </c>
      <c r="O31" s="563">
        <v>0.1</v>
      </c>
      <c r="P31" s="563">
        <v>0</v>
      </c>
      <c r="Q31" s="563">
        <v>0</v>
      </c>
      <c r="R31" s="563">
        <v>0</v>
      </c>
      <c r="S31" s="563">
        <v>0</v>
      </c>
      <c r="T31" s="563">
        <v>0</v>
      </c>
      <c r="U31" s="563">
        <v>0</v>
      </c>
      <c r="V31" s="563">
        <v>0</v>
      </c>
      <c r="W31" s="563">
        <v>0.1</v>
      </c>
      <c r="X31" s="563">
        <v>0</v>
      </c>
      <c r="Y31" s="563">
        <v>0</v>
      </c>
      <c r="Z31" s="563">
        <v>0</v>
      </c>
      <c r="AA31" s="563">
        <v>0</v>
      </c>
      <c r="AB31" s="563">
        <v>0</v>
      </c>
      <c r="AC31" s="563">
        <v>0</v>
      </c>
      <c r="AD31" s="563">
        <v>0</v>
      </c>
      <c r="AE31" s="563">
        <v>0</v>
      </c>
      <c r="AF31" s="563">
        <v>0</v>
      </c>
      <c r="AG31" s="563">
        <v>0</v>
      </c>
      <c r="AH31" s="563">
        <v>0</v>
      </c>
      <c r="AI31" s="563">
        <v>0.1</v>
      </c>
      <c r="AJ31" s="563">
        <v>0</v>
      </c>
      <c r="AK31" s="563">
        <v>0</v>
      </c>
      <c r="AL31" s="563">
        <v>0</v>
      </c>
      <c r="AM31" s="563">
        <v>0</v>
      </c>
      <c r="AN31" s="563"/>
      <c r="AO31" s="563"/>
      <c r="AP31" s="563">
        <v>0</v>
      </c>
      <c r="AQ31" s="563">
        <v>0.1</v>
      </c>
      <c r="AR31" s="375"/>
    </row>
    <row r="32" spans="1:44" ht="47.25" x14ac:dyDescent="0.25">
      <c r="A32" s="348">
        <v>0</v>
      </c>
      <c r="B32" s="548" t="s">
        <v>388</v>
      </c>
      <c r="C32" s="565" t="s">
        <v>353</v>
      </c>
      <c r="D32" s="563">
        <v>0</v>
      </c>
      <c r="E32" s="563">
        <v>0</v>
      </c>
      <c r="F32" s="563">
        <v>0</v>
      </c>
      <c r="G32" s="563">
        <v>0</v>
      </c>
      <c r="H32" s="563">
        <v>0</v>
      </c>
      <c r="I32" s="563">
        <v>0</v>
      </c>
      <c r="J32" s="563">
        <v>12.6</v>
      </c>
      <c r="K32" s="563">
        <v>2.97</v>
      </c>
      <c r="L32" s="563">
        <v>12.6</v>
      </c>
      <c r="M32" s="563">
        <v>2.97</v>
      </c>
      <c r="N32" s="563">
        <v>0</v>
      </c>
      <c r="O32" s="563">
        <v>0</v>
      </c>
      <c r="P32" s="563">
        <v>0</v>
      </c>
      <c r="Q32" s="563">
        <v>0</v>
      </c>
      <c r="R32" s="563">
        <v>0</v>
      </c>
      <c r="S32" s="563">
        <v>0</v>
      </c>
      <c r="T32" s="563">
        <v>12.6</v>
      </c>
      <c r="U32" s="563">
        <v>4.2750000000000004</v>
      </c>
      <c r="V32" s="563">
        <v>12.6</v>
      </c>
      <c r="W32" s="563">
        <v>4.2750000000000004</v>
      </c>
      <c r="X32" s="563">
        <v>0</v>
      </c>
      <c r="Y32" s="563">
        <v>0</v>
      </c>
      <c r="Z32" s="563">
        <v>0</v>
      </c>
      <c r="AA32" s="563">
        <v>0</v>
      </c>
      <c r="AB32" s="563">
        <v>0</v>
      </c>
      <c r="AC32" s="563">
        <v>0</v>
      </c>
      <c r="AD32" s="563">
        <v>12.6</v>
      </c>
      <c r="AE32" s="563">
        <v>2.97</v>
      </c>
      <c r="AF32" s="563">
        <v>12.6</v>
      </c>
      <c r="AG32" s="563">
        <v>2.97</v>
      </c>
      <c r="AH32" s="563">
        <v>0</v>
      </c>
      <c r="AI32" s="563">
        <v>0</v>
      </c>
      <c r="AJ32" s="563">
        <v>0</v>
      </c>
      <c r="AK32" s="563">
        <v>0</v>
      </c>
      <c r="AL32" s="563">
        <v>0</v>
      </c>
      <c r="AM32" s="563">
        <v>0</v>
      </c>
      <c r="AN32" s="563"/>
      <c r="AO32" s="563"/>
      <c r="AP32" s="563">
        <v>12.6</v>
      </c>
      <c r="AQ32" s="563">
        <v>4.2750000000000004</v>
      </c>
      <c r="AR32" s="375"/>
    </row>
    <row r="33" spans="1:44" ht="63" x14ac:dyDescent="0.25">
      <c r="A33" s="348">
        <v>0</v>
      </c>
      <c r="B33" s="548" t="s">
        <v>550</v>
      </c>
      <c r="C33" s="565" t="s">
        <v>353</v>
      </c>
      <c r="D33" s="563">
        <v>0</v>
      </c>
      <c r="E33" s="563">
        <v>0</v>
      </c>
      <c r="F33" s="563">
        <v>0</v>
      </c>
      <c r="G33" s="563">
        <v>0</v>
      </c>
      <c r="H33" s="563">
        <v>6.3</v>
      </c>
      <c r="I33" s="563">
        <v>0</v>
      </c>
      <c r="J33" s="563">
        <v>0</v>
      </c>
      <c r="K33" s="563">
        <v>0</v>
      </c>
      <c r="L33" s="563">
        <v>6.3</v>
      </c>
      <c r="M33" s="563">
        <v>0</v>
      </c>
      <c r="N33" s="563">
        <v>0</v>
      </c>
      <c r="O33" s="563">
        <v>0</v>
      </c>
      <c r="P33" s="563">
        <v>0</v>
      </c>
      <c r="Q33" s="563">
        <v>0</v>
      </c>
      <c r="R33" s="563">
        <v>6.3</v>
      </c>
      <c r="S33" s="563">
        <v>0</v>
      </c>
      <c r="T33" s="563">
        <v>0</v>
      </c>
      <c r="U33" s="563">
        <v>0</v>
      </c>
      <c r="V33" s="563">
        <v>6.3</v>
      </c>
      <c r="W33" s="563">
        <v>0</v>
      </c>
      <c r="X33" s="563">
        <v>0</v>
      </c>
      <c r="Y33" s="563">
        <v>0</v>
      </c>
      <c r="Z33" s="563">
        <v>0</v>
      </c>
      <c r="AA33" s="563">
        <v>0</v>
      </c>
      <c r="AB33" s="563">
        <v>6.3</v>
      </c>
      <c r="AC33" s="563">
        <v>0</v>
      </c>
      <c r="AD33" s="563">
        <v>0</v>
      </c>
      <c r="AE33" s="563">
        <v>0</v>
      </c>
      <c r="AF33" s="563">
        <v>6.3</v>
      </c>
      <c r="AG33" s="563">
        <v>0</v>
      </c>
      <c r="AH33" s="563">
        <v>0</v>
      </c>
      <c r="AI33" s="563">
        <v>0</v>
      </c>
      <c r="AJ33" s="563">
        <v>0</v>
      </c>
      <c r="AK33" s="563">
        <v>0</v>
      </c>
      <c r="AL33" s="563">
        <v>6.3</v>
      </c>
      <c r="AM33" s="563">
        <v>0</v>
      </c>
      <c r="AN33" s="563"/>
      <c r="AO33" s="563"/>
      <c r="AP33" s="563">
        <v>6.3</v>
      </c>
      <c r="AQ33" s="563">
        <v>0</v>
      </c>
      <c r="AR33" s="375"/>
    </row>
    <row r="34" spans="1:44" ht="31.5" x14ac:dyDescent="0.25">
      <c r="A34" s="348">
        <v>0</v>
      </c>
      <c r="B34" s="548" t="s">
        <v>555</v>
      </c>
      <c r="C34" s="565" t="s">
        <v>353</v>
      </c>
      <c r="D34" s="563">
        <v>0</v>
      </c>
      <c r="E34" s="563">
        <v>0</v>
      </c>
      <c r="F34" s="563">
        <v>0</v>
      </c>
      <c r="G34" s="563">
        <v>0</v>
      </c>
      <c r="H34" s="563">
        <v>0</v>
      </c>
      <c r="I34" s="563">
        <v>0</v>
      </c>
      <c r="J34" s="563">
        <v>12.6</v>
      </c>
      <c r="K34" s="563">
        <v>0</v>
      </c>
      <c r="L34" s="563">
        <v>12.6</v>
      </c>
      <c r="M34" s="563">
        <v>0</v>
      </c>
      <c r="N34" s="563">
        <v>0</v>
      </c>
      <c r="O34" s="563">
        <v>0</v>
      </c>
      <c r="P34" s="563">
        <v>0</v>
      </c>
      <c r="Q34" s="563">
        <v>0</v>
      </c>
      <c r="R34" s="563">
        <v>0</v>
      </c>
      <c r="S34" s="563">
        <v>0</v>
      </c>
      <c r="T34" s="563">
        <v>12.6</v>
      </c>
      <c r="U34" s="563">
        <v>0</v>
      </c>
      <c r="V34" s="563">
        <v>12.6</v>
      </c>
      <c r="W34" s="563">
        <v>0</v>
      </c>
      <c r="X34" s="563">
        <v>0</v>
      </c>
      <c r="Y34" s="563">
        <v>0</v>
      </c>
      <c r="Z34" s="563">
        <v>0</v>
      </c>
      <c r="AA34" s="563">
        <v>0</v>
      </c>
      <c r="AB34" s="563">
        <v>0</v>
      </c>
      <c r="AC34" s="563">
        <v>0</v>
      </c>
      <c r="AD34" s="563">
        <v>12.6</v>
      </c>
      <c r="AE34" s="563">
        <v>0</v>
      </c>
      <c r="AF34" s="563">
        <v>12.6</v>
      </c>
      <c r="AG34" s="563">
        <v>0</v>
      </c>
      <c r="AH34" s="563">
        <v>0</v>
      </c>
      <c r="AI34" s="563">
        <v>0</v>
      </c>
      <c r="AJ34" s="563">
        <v>0</v>
      </c>
      <c r="AK34" s="563">
        <v>0</v>
      </c>
      <c r="AL34" s="563">
        <v>0</v>
      </c>
      <c r="AM34" s="563">
        <v>0</v>
      </c>
      <c r="AN34" s="563"/>
      <c r="AO34" s="563"/>
      <c r="AP34" s="563">
        <v>12.6</v>
      </c>
      <c r="AQ34" s="563">
        <v>0</v>
      </c>
      <c r="AR34" s="375"/>
    </row>
    <row r="35" spans="1:44" ht="47.25" x14ac:dyDescent="0.25">
      <c r="A35" s="348">
        <v>0</v>
      </c>
      <c r="B35" s="548" t="s">
        <v>392</v>
      </c>
      <c r="C35" s="565" t="s">
        <v>353</v>
      </c>
      <c r="D35" s="563">
        <v>0</v>
      </c>
      <c r="E35" s="563">
        <v>0</v>
      </c>
      <c r="F35" s="563">
        <v>0</v>
      </c>
      <c r="G35" s="563">
        <v>0</v>
      </c>
      <c r="H35" s="563">
        <v>0</v>
      </c>
      <c r="I35" s="563">
        <v>0</v>
      </c>
      <c r="J35" s="563">
        <v>12.6</v>
      </c>
      <c r="K35" s="563">
        <v>0</v>
      </c>
      <c r="L35" s="563">
        <v>12.6</v>
      </c>
      <c r="M35" s="563">
        <v>0</v>
      </c>
      <c r="N35" s="563">
        <v>0</v>
      </c>
      <c r="O35" s="563">
        <v>0</v>
      </c>
      <c r="P35" s="563">
        <v>0</v>
      </c>
      <c r="Q35" s="563">
        <v>0</v>
      </c>
      <c r="R35" s="563">
        <v>0</v>
      </c>
      <c r="S35" s="563">
        <v>0</v>
      </c>
      <c r="T35" s="563">
        <v>12.6</v>
      </c>
      <c r="U35" s="563">
        <v>0</v>
      </c>
      <c r="V35" s="563">
        <v>12.6</v>
      </c>
      <c r="W35" s="563">
        <v>0</v>
      </c>
      <c r="X35" s="563">
        <v>0</v>
      </c>
      <c r="Y35" s="563">
        <v>0</v>
      </c>
      <c r="Z35" s="563">
        <v>0</v>
      </c>
      <c r="AA35" s="563">
        <v>0</v>
      </c>
      <c r="AB35" s="563">
        <v>0</v>
      </c>
      <c r="AC35" s="563">
        <v>0</v>
      </c>
      <c r="AD35" s="563">
        <v>12.6</v>
      </c>
      <c r="AE35" s="563">
        <v>0</v>
      </c>
      <c r="AF35" s="563">
        <v>12.6</v>
      </c>
      <c r="AG35" s="563">
        <v>0</v>
      </c>
      <c r="AH35" s="563">
        <v>0</v>
      </c>
      <c r="AI35" s="563">
        <v>0</v>
      </c>
      <c r="AJ35" s="563">
        <v>0</v>
      </c>
      <c r="AK35" s="563">
        <v>0</v>
      </c>
      <c r="AL35" s="563">
        <v>0</v>
      </c>
      <c r="AM35" s="563">
        <v>0</v>
      </c>
      <c r="AN35" s="563"/>
      <c r="AO35" s="563"/>
      <c r="AP35" s="563">
        <v>12.6</v>
      </c>
      <c r="AQ35" s="563">
        <v>0</v>
      </c>
      <c r="AR35" s="375"/>
    </row>
    <row r="36" spans="1:44" ht="31.5" x14ac:dyDescent="0.25">
      <c r="A36" s="348">
        <v>0</v>
      </c>
      <c r="B36" s="548" t="s">
        <v>805</v>
      </c>
      <c r="C36" s="565" t="s">
        <v>353</v>
      </c>
      <c r="D36" s="563">
        <v>0</v>
      </c>
      <c r="E36" s="563">
        <v>0</v>
      </c>
      <c r="F36" s="563">
        <v>0</v>
      </c>
      <c r="G36" s="563">
        <v>0</v>
      </c>
      <c r="H36" s="563">
        <v>0</v>
      </c>
      <c r="I36" s="563">
        <v>0</v>
      </c>
      <c r="J36" s="563">
        <v>0</v>
      </c>
      <c r="K36" s="563">
        <v>0</v>
      </c>
      <c r="L36" s="563">
        <v>0</v>
      </c>
      <c r="M36" s="563">
        <v>0</v>
      </c>
      <c r="N36" s="563">
        <v>0</v>
      </c>
      <c r="O36" s="563">
        <v>0</v>
      </c>
      <c r="P36" s="563">
        <v>0</v>
      </c>
      <c r="Q36" s="563">
        <v>0</v>
      </c>
      <c r="R36" s="563">
        <v>0</v>
      </c>
      <c r="S36" s="563">
        <v>0</v>
      </c>
      <c r="T36" s="563">
        <v>20</v>
      </c>
      <c r="U36" s="563">
        <v>4.0739999999999998</v>
      </c>
      <c r="V36" s="563">
        <v>20</v>
      </c>
      <c r="W36" s="563">
        <v>4.0739999999999998</v>
      </c>
      <c r="X36" s="563">
        <v>0</v>
      </c>
      <c r="Y36" s="563">
        <v>0</v>
      </c>
      <c r="Z36" s="563">
        <v>0</v>
      </c>
      <c r="AA36" s="563">
        <v>0</v>
      </c>
      <c r="AB36" s="563">
        <v>0</v>
      </c>
      <c r="AC36" s="563">
        <v>0</v>
      </c>
      <c r="AD36" s="563">
        <v>0</v>
      </c>
      <c r="AE36" s="563">
        <v>0</v>
      </c>
      <c r="AF36" s="563">
        <v>0</v>
      </c>
      <c r="AG36" s="563">
        <v>0</v>
      </c>
      <c r="AH36" s="563">
        <v>0</v>
      </c>
      <c r="AI36" s="563">
        <v>0</v>
      </c>
      <c r="AJ36" s="563">
        <v>0</v>
      </c>
      <c r="AK36" s="563">
        <v>0</v>
      </c>
      <c r="AL36" s="563">
        <v>0</v>
      </c>
      <c r="AM36" s="563">
        <v>0</v>
      </c>
      <c r="AN36" s="563"/>
      <c r="AO36" s="563"/>
      <c r="AP36" s="563">
        <v>0</v>
      </c>
      <c r="AQ36" s="563">
        <v>0</v>
      </c>
      <c r="AR36" s="375"/>
    </row>
    <row r="37" spans="1:44" ht="47.25" x14ac:dyDescent="0.25">
      <c r="A37" s="348">
        <v>0</v>
      </c>
      <c r="B37" s="548" t="s">
        <v>567</v>
      </c>
      <c r="C37" s="565" t="s">
        <v>355</v>
      </c>
      <c r="D37" s="563">
        <v>0</v>
      </c>
      <c r="E37" s="563">
        <v>0</v>
      </c>
      <c r="F37" s="563">
        <v>0</v>
      </c>
      <c r="G37" s="563">
        <v>0</v>
      </c>
      <c r="H37" s="563">
        <v>0</v>
      </c>
      <c r="I37" s="563">
        <v>0</v>
      </c>
      <c r="J37" s="563">
        <v>0</v>
      </c>
      <c r="K37" s="563">
        <v>0</v>
      </c>
      <c r="L37" s="563">
        <v>0</v>
      </c>
      <c r="M37" s="563">
        <v>0</v>
      </c>
      <c r="N37" s="563">
        <v>0</v>
      </c>
      <c r="O37" s="563">
        <v>0</v>
      </c>
      <c r="P37" s="563">
        <v>0</v>
      </c>
      <c r="Q37" s="563">
        <v>0</v>
      </c>
      <c r="R37" s="563">
        <v>0</v>
      </c>
      <c r="S37" s="563">
        <v>0</v>
      </c>
      <c r="T37" s="563">
        <v>0</v>
      </c>
      <c r="U37" s="563">
        <v>28.863</v>
      </c>
      <c r="V37" s="563">
        <v>0</v>
      </c>
      <c r="W37" s="563">
        <v>28.863</v>
      </c>
      <c r="X37" s="563">
        <v>0</v>
      </c>
      <c r="Y37" s="563">
        <v>0</v>
      </c>
      <c r="Z37" s="563">
        <v>0</v>
      </c>
      <c r="AA37" s="563">
        <v>0</v>
      </c>
      <c r="AB37" s="563">
        <v>0</v>
      </c>
      <c r="AC37" s="563">
        <v>0</v>
      </c>
      <c r="AD37" s="563">
        <v>0</v>
      </c>
      <c r="AE37" s="563">
        <v>0</v>
      </c>
      <c r="AF37" s="563">
        <v>0</v>
      </c>
      <c r="AG37" s="563">
        <v>0</v>
      </c>
      <c r="AH37" s="563">
        <v>0</v>
      </c>
      <c r="AI37" s="563">
        <v>0</v>
      </c>
      <c r="AJ37" s="563">
        <v>0</v>
      </c>
      <c r="AK37" s="563">
        <v>0</v>
      </c>
      <c r="AL37" s="563">
        <v>0</v>
      </c>
      <c r="AM37" s="563">
        <v>0</v>
      </c>
      <c r="AN37" s="563"/>
      <c r="AO37" s="563"/>
      <c r="AP37" s="563">
        <v>0</v>
      </c>
      <c r="AQ37" s="563">
        <v>0</v>
      </c>
      <c r="AR37" s="375"/>
    </row>
    <row r="38" spans="1:44" ht="31.5" x14ac:dyDescent="0.25">
      <c r="A38" s="348">
        <v>0</v>
      </c>
      <c r="B38" s="548" t="s">
        <v>568</v>
      </c>
      <c r="C38" s="565" t="s">
        <v>355</v>
      </c>
      <c r="D38" s="563">
        <v>0</v>
      </c>
      <c r="E38" s="563">
        <v>0</v>
      </c>
      <c r="F38" s="563">
        <v>0</v>
      </c>
      <c r="G38" s="563">
        <v>0</v>
      </c>
      <c r="H38" s="563">
        <v>0</v>
      </c>
      <c r="I38" s="563">
        <v>0</v>
      </c>
      <c r="J38" s="563">
        <v>0</v>
      </c>
      <c r="K38" s="563">
        <v>0</v>
      </c>
      <c r="L38" s="563">
        <v>0</v>
      </c>
      <c r="M38" s="563">
        <v>0</v>
      </c>
      <c r="N38" s="563">
        <v>0</v>
      </c>
      <c r="O38" s="563">
        <v>0</v>
      </c>
      <c r="P38" s="563">
        <v>0</v>
      </c>
      <c r="Q38" s="563">
        <v>0.93600000000000005</v>
      </c>
      <c r="R38" s="563">
        <v>0</v>
      </c>
      <c r="S38" s="563">
        <v>0</v>
      </c>
      <c r="T38" s="563">
        <v>0</v>
      </c>
      <c r="U38" s="563">
        <v>0</v>
      </c>
      <c r="V38" s="563">
        <v>0</v>
      </c>
      <c r="W38" s="563">
        <v>0.93600000000000005</v>
      </c>
      <c r="X38" s="563">
        <v>0</v>
      </c>
      <c r="Y38" s="563">
        <v>0</v>
      </c>
      <c r="Z38" s="563">
        <v>0</v>
      </c>
      <c r="AA38" s="563">
        <v>0</v>
      </c>
      <c r="AB38" s="563">
        <v>0</v>
      </c>
      <c r="AC38" s="563">
        <v>0</v>
      </c>
      <c r="AD38" s="563">
        <v>0</v>
      </c>
      <c r="AE38" s="563">
        <v>0</v>
      </c>
      <c r="AF38" s="563">
        <v>0</v>
      </c>
      <c r="AG38" s="563">
        <v>0</v>
      </c>
      <c r="AH38" s="563">
        <v>0</v>
      </c>
      <c r="AI38" s="563">
        <v>0</v>
      </c>
      <c r="AJ38" s="563">
        <v>0</v>
      </c>
      <c r="AK38" s="563">
        <v>0</v>
      </c>
      <c r="AL38" s="563">
        <v>0</v>
      </c>
      <c r="AM38" s="563">
        <v>0</v>
      </c>
      <c r="AN38" s="563"/>
      <c r="AO38" s="563"/>
      <c r="AP38" s="563">
        <v>0</v>
      </c>
      <c r="AQ38" s="563">
        <v>0</v>
      </c>
      <c r="AR38" s="375"/>
    </row>
    <row r="39" spans="1:44" ht="47.25" x14ac:dyDescent="0.25">
      <c r="A39" s="348">
        <v>0</v>
      </c>
      <c r="B39" s="548" t="s">
        <v>807</v>
      </c>
      <c r="C39" s="565" t="s">
        <v>355</v>
      </c>
      <c r="D39" s="563">
        <v>0</v>
      </c>
      <c r="E39" s="563">
        <v>0</v>
      </c>
      <c r="F39" s="563">
        <v>0</v>
      </c>
      <c r="G39" s="563">
        <v>0</v>
      </c>
      <c r="H39" s="563">
        <v>0</v>
      </c>
      <c r="I39" s="563">
        <v>0</v>
      </c>
      <c r="J39" s="563">
        <v>0</v>
      </c>
      <c r="K39" s="563">
        <v>0</v>
      </c>
      <c r="L39" s="563">
        <v>0</v>
      </c>
      <c r="M39" s="563">
        <v>0</v>
      </c>
      <c r="N39" s="563">
        <v>0</v>
      </c>
      <c r="O39" s="563">
        <v>0</v>
      </c>
      <c r="P39" s="563">
        <v>0</v>
      </c>
      <c r="Q39" s="563">
        <v>0</v>
      </c>
      <c r="R39" s="563">
        <v>0</v>
      </c>
      <c r="S39" s="563">
        <v>0</v>
      </c>
      <c r="T39" s="563">
        <v>0</v>
      </c>
      <c r="U39" s="563">
        <v>8.6999999999999994E-2</v>
      </c>
      <c r="V39" s="563">
        <v>0</v>
      </c>
      <c r="W39" s="563">
        <v>8.6999999999999994E-2</v>
      </c>
      <c r="X39" s="563">
        <v>0</v>
      </c>
      <c r="Y39" s="563">
        <v>0</v>
      </c>
      <c r="Z39" s="563">
        <v>0</v>
      </c>
      <c r="AA39" s="563">
        <v>0</v>
      </c>
      <c r="AB39" s="563">
        <v>0</v>
      </c>
      <c r="AC39" s="563">
        <v>0</v>
      </c>
      <c r="AD39" s="563">
        <v>0</v>
      </c>
      <c r="AE39" s="563">
        <v>0</v>
      </c>
      <c r="AF39" s="563">
        <v>0</v>
      </c>
      <c r="AG39" s="563">
        <v>0</v>
      </c>
      <c r="AH39" s="563">
        <v>0</v>
      </c>
      <c r="AI39" s="563">
        <v>0</v>
      </c>
      <c r="AJ39" s="563">
        <v>0</v>
      </c>
      <c r="AK39" s="563">
        <v>0</v>
      </c>
      <c r="AL39" s="563">
        <v>0</v>
      </c>
      <c r="AM39" s="563">
        <v>0</v>
      </c>
      <c r="AN39" s="563"/>
      <c r="AO39" s="563"/>
      <c r="AP39" s="563">
        <v>0</v>
      </c>
      <c r="AQ39" s="563">
        <v>0</v>
      </c>
      <c r="AR39" s="375"/>
    </row>
    <row r="40" spans="1:44" ht="47.25" x14ac:dyDescent="0.25">
      <c r="A40" s="348">
        <v>0</v>
      </c>
      <c r="B40" s="548" t="s">
        <v>725</v>
      </c>
      <c r="C40" s="565" t="s">
        <v>355</v>
      </c>
      <c r="D40" s="563">
        <v>0</v>
      </c>
      <c r="E40" s="563">
        <v>0</v>
      </c>
      <c r="F40" s="563">
        <v>0</v>
      </c>
      <c r="G40" s="563">
        <v>0</v>
      </c>
      <c r="H40" s="563">
        <v>0</v>
      </c>
      <c r="I40" s="563">
        <v>0</v>
      </c>
      <c r="J40" s="563">
        <v>0</v>
      </c>
      <c r="K40" s="563">
        <v>0</v>
      </c>
      <c r="L40" s="563">
        <v>0</v>
      </c>
      <c r="M40" s="563">
        <v>0</v>
      </c>
      <c r="N40" s="563">
        <v>0</v>
      </c>
      <c r="O40" s="563">
        <v>0</v>
      </c>
      <c r="P40" s="563">
        <v>0</v>
      </c>
      <c r="Q40" s="563">
        <v>0</v>
      </c>
      <c r="R40" s="563">
        <v>0</v>
      </c>
      <c r="S40" s="563">
        <v>0</v>
      </c>
      <c r="T40" s="563">
        <v>5</v>
      </c>
      <c r="U40" s="563">
        <v>1.8</v>
      </c>
      <c r="V40" s="563">
        <v>5</v>
      </c>
      <c r="W40" s="563">
        <v>1.8</v>
      </c>
      <c r="X40" s="563">
        <v>0</v>
      </c>
      <c r="Y40" s="563">
        <v>0</v>
      </c>
      <c r="Z40" s="563">
        <v>0</v>
      </c>
      <c r="AA40" s="563">
        <v>0</v>
      </c>
      <c r="AB40" s="563">
        <v>0</v>
      </c>
      <c r="AC40" s="563">
        <v>0</v>
      </c>
      <c r="AD40" s="563">
        <v>0</v>
      </c>
      <c r="AE40" s="563">
        <v>0</v>
      </c>
      <c r="AF40" s="563">
        <v>0</v>
      </c>
      <c r="AG40" s="563">
        <v>0</v>
      </c>
      <c r="AH40" s="563">
        <v>0</v>
      </c>
      <c r="AI40" s="563">
        <v>0</v>
      </c>
      <c r="AJ40" s="563">
        <v>0</v>
      </c>
      <c r="AK40" s="563">
        <v>0</v>
      </c>
      <c r="AL40" s="563">
        <v>0</v>
      </c>
      <c r="AM40" s="563">
        <v>0</v>
      </c>
      <c r="AN40" s="563"/>
      <c r="AO40" s="563"/>
      <c r="AP40" s="563">
        <v>0</v>
      </c>
      <c r="AQ40" s="563">
        <v>0</v>
      </c>
      <c r="AR40" s="375"/>
    </row>
    <row r="41" spans="1:44" ht="63" x14ac:dyDescent="0.25">
      <c r="A41" s="348">
        <v>0</v>
      </c>
      <c r="B41" s="548" t="s">
        <v>569</v>
      </c>
      <c r="C41" s="565" t="s">
        <v>357</v>
      </c>
      <c r="D41" s="563">
        <v>0</v>
      </c>
      <c r="E41" s="563">
        <v>0</v>
      </c>
      <c r="F41" s="563">
        <v>0</v>
      </c>
      <c r="G41" s="563">
        <v>0</v>
      </c>
      <c r="H41" s="563">
        <v>0</v>
      </c>
      <c r="I41" s="563">
        <v>0</v>
      </c>
      <c r="J41" s="563">
        <v>0</v>
      </c>
      <c r="K41" s="563">
        <v>0</v>
      </c>
      <c r="L41" s="563">
        <v>0</v>
      </c>
      <c r="M41" s="563">
        <v>0</v>
      </c>
      <c r="N41" s="563">
        <v>0</v>
      </c>
      <c r="O41" s="563">
        <v>0</v>
      </c>
      <c r="P41" s="563">
        <v>0</v>
      </c>
      <c r="Q41" s="563">
        <v>0</v>
      </c>
      <c r="R41" s="563">
        <v>0</v>
      </c>
      <c r="S41" s="563">
        <v>0</v>
      </c>
      <c r="T41" s="563">
        <v>0</v>
      </c>
      <c r="U41" s="563">
        <v>0.02</v>
      </c>
      <c r="V41" s="563">
        <v>0</v>
      </c>
      <c r="W41" s="563">
        <v>0.02</v>
      </c>
      <c r="X41" s="563">
        <v>0</v>
      </c>
      <c r="Y41" s="563">
        <v>0</v>
      </c>
      <c r="Z41" s="563">
        <v>0</v>
      </c>
      <c r="AA41" s="563">
        <v>0</v>
      </c>
      <c r="AB41" s="563">
        <v>0</v>
      </c>
      <c r="AC41" s="563">
        <v>0</v>
      </c>
      <c r="AD41" s="563">
        <v>0</v>
      </c>
      <c r="AE41" s="563">
        <v>0</v>
      </c>
      <c r="AF41" s="563">
        <v>0</v>
      </c>
      <c r="AG41" s="563">
        <v>0</v>
      </c>
      <c r="AH41" s="563">
        <v>0</v>
      </c>
      <c r="AI41" s="563">
        <v>0</v>
      </c>
      <c r="AJ41" s="563">
        <v>0</v>
      </c>
      <c r="AK41" s="563">
        <v>0</v>
      </c>
      <c r="AL41" s="563">
        <v>0</v>
      </c>
      <c r="AM41" s="563">
        <v>0</v>
      </c>
      <c r="AN41" s="563"/>
      <c r="AO41" s="563"/>
      <c r="AP41" s="563">
        <v>0</v>
      </c>
      <c r="AQ41" s="563">
        <v>0</v>
      </c>
      <c r="AR41" s="375"/>
    </row>
    <row r="42" spans="1:44" ht="31.5" x14ac:dyDescent="0.25">
      <c r="A42" s="348">
        <v>0</v>
      </c>
      <c r="B42" s="548" t="s">
        <v>573</v>
      </c>
      <c r="C42" s="565" t="s">
        <v>355</v>
      </c>
      <c r="D42" s="563">
        <v>0</v>
      </c>
      <c r="E42" s="563">
        <v>0</v>
      </c>
      <c r="F42" s="563">
        <v>0</v>
      </c>
      <c r="G42" s="563">
        <v>0</v>
      </c>
      <c r="H42" s="563">
        <v>0</v>
      </c>
      <c r="I42" s="563">
        <v>0</v>
      </c>
      <c r="J42" s="563">
        <v>0</v>
      </c>
      <c r="K42" s="563">
        <v>0</v>
      </c>
      <c r="L42" s="563">
        <v>0</v>
      </c>
      <c r="M42" s="563">
        <v>0</v>
      </c>
      <c r="N42" s="563">
        <v>0</v>
      </c>
      <c r="O42" s="563">
        <v>0.06</v>
      </c>
      <c r="P42" s="563">
        <v>0</v>
      </c>
      <c r="Q42" s="563">
        <v>0.06</v>
      </c>
      <c r="R42" s="563">
        <v>0</v>
      </c>
      <c r="S42" s="563">
        <v>0</v>
      </c>
      <c r="T42" s="563">
        <v>0</v>
      </c>
      <c r="U42" s="563">
        <v>0</v>
      </c>
      <c r="V42" s="563">
        <v>0</v>
      </c>
      <c r="W42" s="563">
        <v>0.12</v>
      </c>
      <c r="X42" s="563">
        <v>0</v>
      </c>
      <c r="Y42" s="563">
        <v>0</v>
      </c>
      <c r="Z42" s="563">
        <v>0</v>
      </c>
      <c r="AA42" s="563">
        <v>0</v>
      </c>
      <c r="AB42" s="563">
        <v>0</v>
      </c>
      <c r="AC42" s="563">
        <v>0</v>
      </c>
      <c r="AD42" s="563">
        <v>0</v>
      </c>
      <c r="AE42" s="563">
        <v>0</v>
      </c>
      <c r="AF42" s="563">
        <v>0</v>
      </c>
      <c r="AG42" s="563">
        <v>0</v>
      </c>
      <c r="AH42" s="563">
        <v>0</v>
      </c>
      <c r="AI42" s="563">
        <v>0</v>
      </c>
      <c r="AJ42" s="563">
        <v>0</v>
      </c>
      <c r="AK42" s="563">
        <v>0</v>
      </c>
      <c r="AL42" s="563">
        <v>0</v>
      </c>
      <c r="AM42" s="563">
        <v>0</v>
      </c>
      <c r="AN42" s="563"/>
      <c r="AO42" s="563"/>
      <c r="AP42" s="563">
        <v>0</v>
      </c>
      <c r="AQ42" s="563">
        <v>0</v>
      </c>
      <c r="AR42" s="375"/>
    </row>
    <row r="43" spans="1:44" ht="78.75" x14ac:dyDescent="0.25">
      <c r="A43" s="348">
        <v>0</v>
      </c>
      <c r="B43" s="548" t="s">
        <v>916</v>
      </c>
      <c r="C43" s="565" t="s">
        <v>355</v>
      </c>
      <c r="D43" s="563">
        <v>0</v>
      </c>
      <c r="E43" s="563">
        <v>0</v>
      </c>
      <c r="F43" s="563">
        <v>0</v>
      </c>
      <c r="G43" s="563">
        <v>0</v>
      </c>
      <c r="H43" s="563">
        <v>0</v>
      </c>
      <c r="I43" s="563">
        <v>0</v>
      </c>
      <c r="J43" s="563">
        <v>0</v>
      </c>
      <c r="K43" s="563">
        <v>0</v>
      </c>
      <c r="L43" s="563">
        <v>0</v>
      </c>
      <c r="M43" s="563">
        <v>0</v>
      </c>
      <c r="N43" s="563">
        <v>0</v>
      </c>
      <c r="O43" s="563">
        <v>0</v>
      </c>
      <c r="P43" s="563">
        <v>0</v>
      </c>
      <c r="Q43" s="563">
        <v>0</v>
      </c>
      <c r="R43" s="563">
        <v>0</v>
      </c>
      <c r="S43" s="563">
        <v>0</v>
      </c>
      <c r="T43" s="563">
        <v>0</v>
      </c>
      <c r="U43" s="563">
        <v>0.79</v>
      </c>
      <c r="V43" s="563">
        <v>0</v>
      </c>
      <c r="W43" s="563">
        <v>0.79</v>
      </c>
      <c r="X43" s="563">
        <v>0</v>
      </c>
      <c r="Y43" s="563">
        <v>0</v>
      </c>
      <c r="Z43" s="563">
        <v>0</v>
      </c>
      <c r="AA43" s="563">
        <v>0</v>
      </c>
      <c r="AB43" s="563">
        <v>0</v>
      </c>
      <c r="AC43" s="563">
        <v>0</v>
      </c>
      <c r="AD43" s="563">
        <v>0</v>
      </c>
      <c r="AE43" s="563">
        <v>0</v>
      </c>
      <c r="AF43" s="563">
        <v>0</v>
      </c>
      <c r="AG43" s="563">
        <v>0</v>
      </c>
      <c r="AH43" s="563">
        <v>0</v>
      </c>
      <c r="AI43" s="563">
        <v>0</v>
      </c>
      <c r="AJ43" s="563">
        <v>0</v>
      </c>
      <c r="AK43" s="563">
        <v>0</v>
      </c>
      <c r="AL43" s="563">
        <v>0</v>
      </c>
      <c r="AM43" s="563">
        <v>0</v>
      </c>
      <c r="AN43" s="563"/>
      <c r="AO43" s="563"/>
      <c r="AP43" s="563">
        <v>0</v>
      </c>
      <c r="AQ43" s="563">
        <v>0</v>
      </c>
      <c r="AR43" s="375"/>
    </row>
    <row r="44" spans="1:44" ht="31.5" x14ac:dyDescent="0.25">
      <c r="A44" s="348">
        <v>0</v>
      </c>
      <c r="B44" s="548" t="s">
        <v>917</v>
      </c>
      <c r="C44" s="565" t="s">
        <v>355</v>
      </c>
      <c r="D44" s="563">
        <v>0</v>
      </c>
      <c r="E44" s="563">
        <v>0</v>
      </c>
      <c r="F44" s="563">
        <v>0</v>
      </c>
      <c r="G44" s="563">
        <v>0</v>
      </c>
      <c r="H44" s="563">
        <v>0</v>
      </c>
      <c r="I44" s="563">
        <v>0</v>
      </c>
      <c r="J44" s="563">
        <v>0</v>
      </c>
      <c r="K44" s="563">
        <v>0</v>
      </c>
      <c r="L44" s="563">
        <v>0</v>
      </c>
      <c r="M44" s="563">
        <v>0</v>
      </c>
      <c r="N44" s="563">
        <v>0</v>
      </c>
      <c r="O44" s="563">
        <v>0</v>
      </c>
      <c r="P44" s="563">
        <v>0</v>
      </c>
      <c r="Q44" s="563">
        <v>0</v>
      </c>
      <c r="R44" s="563">
        <v>0</v>
      </c>
      <c r="S44" s="563">
        <v>0</v>
      </c>
      <c r="T44" s="563">
        <v>0</v>
      </c>
      <c r="U44" s="563">
        <v>0.26200000000000001</v>
      </c>
      <c r="V44" s="563">
        <v>0</v>
      </c>
      <c r="W44" s="563">
        <v>0.26200000000000001</v>
      </c>
      <c r="X44" s="563">
        <v>0</v>
      </c>
      <c r="Y44" s="563">
        <v>0</v>
      </c>
      <c r="Z44" s="563">
        <v>0</v>
      </c>
      <c r="AA44" s="563">
        <v>0</v>
      </c>
      <c r="AB44" s="563">
        <v>0</v>
      </c>
      <c r="AC44" s="563">
        <v>0</v>
      </c>
      <c r="AD44" s="563">
        <v>0</v>
      </c>
      <c r="AE44" s="563">
        <v>0</v>
      </c>
      <c r="AF44" s="563">
        <v>0</v>
      </c>
      <c r="AG44" s="563">
        <v>0</v>
      </c>
      <c r="AH44" s="563">
        <v>0</v>
      </c>
      <c r="AI44" s="563">
        <v>0</v>
      </c>
      <c r="AJ44" s="563">
        <v>0</v>
      </c>
      <c r="AK44" s="563">
        <v>0</v>
      </c>
      <c r="AL44" s="563">
        <v>0</v>
      </c>
      <c r="AM44" s="563">
        <v>0</v>
      </c>
      <c r="AN44" s="563"/>
      <c r="AO44" s="563"/>
      <c r="AP44" s="563">
        <v>0</v>
      </c>
      <c r="AQ44" s="563">
        <v>0</v>
      </c>
      <c r="AR44" s="375"/>
    </row>
    <row r="45" spans="1:44" ht="47.25" x14ac:dyDescent="0.25">
      <c r="A45" s="348">
        <v>0</v>
      </c>
      <c r="B45" s="548" t="s">
        <v>572</v>
      </c>
      <c r="C45" s="565" t="s">
        <v>355</v>
      </c>
      <c r="D45" s="563">
        <v>0</v>
      </c>
      <c r="E45" s="563">
        <v>0</v>
      </c>
      <c r="F45" s="563">
        <v>0</v>
      </c>
      <c r="G45" s="563">
        <v>0</v>
      </c>
      <c r="H45" s="563">
        <v>0</v>
      </c>
      <c r="I45" s="563">
        <v>0</v>
      </c>
      <c r="J45" s="563">
        <v>0</v>
      </c>
      <c r="K45" s="563">
        <v>0</v>
      </c>
      <c r="L45" s="563">
        <v>0</v>
      </c>
      <c r="M45" s="563">
        <v>0</v>
      </c>
      <c r="N45" s="563">
        <v>0.8</v>
      </c>
      <c r="O45" s="563">
        <v>2.379</v>
      </c>
      <c r="P45" s="563">
        <v>0</v>
      </c>
      <c r="Q45" s="563">
        <v>0</v>
      </c>
      <c r="R45" s="563">
        <v>0</v>
      </c>
      <c r="S45" s="563">
        <v>0</v>
      </c>
      <c r="T45" s="563">
        <v>0</v>
      </c>
      <c r="U45" s="563">
        <v>0</v>
      </c>
      <c r="V45" s="563">
        <v>0.8</v>
      </c>
      <c r="W45" s="563">
        <v>2.379</v>
      </c>
      <c r="X45" s="563">
        <v>0</v>
      </c>
      <c r="Y45" s="563">
        <v>0</v>
      </c>
      <c r="Z45" s="563">
        <v>0</v>
      </c>
      <c r="AA45" s="563">
        <v>0</v>
      </c>
      <c r="AB45" s="563">
        <v>0</v>
      </c>
      <c r="AC45" s="563">
        <v>0</v>
      </c>
      <c r="AD45" s="563">
        <v>0</v>
      </c>
      <c r="AE45" s="563">
        <v>0</v>
      </c>
      <c r="AF45" s="563">
        <v>0</v>
      </c>
      <c r="AG45" s="563">
        <v>0</v>
      </c>
      <c r="AH45" s="563">
        <v>0</v>
      </c>
      <c r="AI45" s="563">
        <v>0</v>
      </c>
      <c r="AJ45" s="563">
        <v>0</v>
      </c>
      <c r="AK45" s="563">
        <v>0</v>
      </c>
      <c r="AL45" s="563">
        <v>0</v>
      </c>
      <c r="AM45" s="563">
        <v>0</v>
      </c>
      <c r="AN45" s="563"/>
      <c r="AO45" s="563"/>
      <c r="AP45" s="563">
        <v>0</v>
      </c>
      <c r="AQ45" s="563">
        <v>0</v>
      </c>
      <c r="AR45" s="375"/>
    </row>
    <row r="46" spans="1:44" ht="47.25" x14ac:dyDescent="0.25">
      <c r="A46" s="348">
        <v>0</v>
      </c>
      <c r="B46" s="548" t="s">
        <v>581</v>
      </c>
      <c r="C46" s="565" t="s">
        <v>355</v>
      </c>
      <c r="D46" s="563">
        <v>0</v>
      </c>
      <c r="E46" s="563">
        <v>0</v>
      </c>
      <c r="F46" s="563">
        <v>0</v>
      </c>
      <c r="G46" s="563">
        <v>0</v>
      </c>
      <c r="H46" s="563">
        <v>0</v>
      </c>
      <c r="I46" s="563">
        <v>0</v>
      </c>
      <c r="J46" s="563">
        <v>0</v>
      </c>
      <c r="K46" s="563">
        <v>0</v>
      </c>
      <c r="L46" s="563">
        <v>0</v>
      </c>
      <c r="M46" s="563">
        <v>0</v>
      </c>
      <c r="N46" s="563">
        <v>0</v>
      </c>
      <c r="O46" s="563">
        <v>0</v>
      </c>
      <c r="P46" s="563">
        <v>0</v>
      </c>
      <c r="Q46" s="563">
        <v>0</v>
      </c>
      <c r="R46" s="563">
        <v>0</v>
      </c>
      <c r="S46" s="563">
        <v>0.54200000000000004</v>
      </c>
      <c r="T46" s="563">
        <v>0</v>
      </c>
      <c r="U46" s="563">
        <v>0</v>
      </c>
      <c r="V46" s="563">
        <v>0</v>
      </c>
      <c r="W46" s="563">
        <v>0.54200000000000004</v>
      </c>
      <c r="X46" s="563">
        <v>0</v>
      </c>
      <c r="Y46" s="563">
        <v>0</v>
      </c>
      <c r="Z46" s="563">
        <v>0</v>
      </c>
      <c r="AA46" s="563">
        <v>0</v>
      </c>
      <c r="AB46" s="563">
        <v>0</v>
      </c>
      <c r="AC46" s="563">
        <v>0</v>
      </c>
      <c r="AD46" s="563">
        <v>0</v>
      </c>
      <c r="AE46" s="563">
        <v>0</v>
      </c>
      <c r="AF46" s="563">
        <v>0</v>
      </c>
      <c r="AG46" s="563">
        <v>0</v>
      </c>
      <c r="AH46" s="563">
        <v>0</v>
      </c>
      <c r="AI46" s="563">
        <v>0</v>
      </c>
      <c r="AJ46" s="563">
        <v>0</v>
      </c>
      <c r="AK46" s="563">
        <v>0</v>
      </c>
      <c r="AL46" s="563">
        <v>0</v>
      </c>
      <c r="AM46" s="563">
        <v>0</v>
      </c>
      <c r="AN46" s="563"/>
      <c r="AO46" s="563"/>
      <c r="AP46" s="563">
        <v>0</v>
      </c>
      <c r="AQ46" s="563">
        <v>0</v>
      </c>
      <c r="AR46" s="375"/>
    </row>
    <row r="47" spans="1:44" ht="47.25" x14ac:dyDescent="0.25">
      <c r="A47" s="348">
        <v>0</v>
      </c>
      <c r="B47" s="548" t="s">
        <v>583</v>
      </c>
      <c r="C47" s="565" t="s">
        <v>355</v>
      </c>
      <c r="D47" s="563">
        <v>0</v>
      </c>
      <c r="E47" s="563">
        <v>0</v>
      </c>
      <c r="F47" s="563">
        <v>0</v>
      </c>
      <c r="G47" s="563">
        <v>0</v>
      </c>
      <c r="H47" s="563">
        <v>0</v>
      </c>
      <c r="I47" s="563">
        <v>0</v>
      </c>
      <c r="J47" s="563">
        <v>0</v>
      </c>
      <c r="K47" s="563">
        <v>0</v>
      </c>
      <c r="L47" s="563">
        <v>0</v>
      </c>
      <c r="M47" s="563">
        <v>0</v>
      </c>
      <c r="N47" s="563">
        <v>0</v>
      </c>
      <c r="O47" s="563">
        <v>0</v>
      </c>
      <c r="P47" s="563">
        <v>0</v>
      </c>
      <c r="Q47" s="563">
        <v>0</v>
      </c>
      <c r="R47" s="563">
        <v>0.8</v>
      </c>
      <c r="S47" s="563">
        <v>0.60299999999999998</v>
      </c>
      <c r="T47" s="563">
        <v>0</v>
      </c>
      <c r="U47" s="563">
        <v>0</v>
      </c>
      <c r="V47" s="563">
        <v>0.8</v>
      </c>
      <c r="W47" s="563">
        <v>0.60299999999999998</v>
      </c>
      <c r="X47" s="563">
        <v>0</v>
      </c>
      <c r="Y47" s="563">
        <v>0</v>
      </c>
      <c r="Z47" s="563">
        <v>0</v>
      </c>
      <c r="AA47" s="563">
        <v>0</v>
      </c>
      <c r="AB47" s="563">
        <v>0</v>
      </c>
      <c r="AC47" s="563">
        <v>0</v>
      </c>
      <c r="AD47" s="563">
        <v>0</v>
      </c>
      <c r="AE47" s="563">
        <v>0</v>
      </c>
      <c r="AF47" s="563">
        <v>0</v>
      </c>
      <c r="AG47" s="563">
        <v>0</v>
      </c>
      <c r="AH47" s="563">
        <v>0</v>
      </c>
      <c r="AI47" s="563">
        <v>0</v>
      </c>
      <c r="AJ47" s="563">
        <v>0</v>
      </c>
      <c r="AK47" s="563">
        <v>0</v>
      </c>
      <c r="AL47" s="563">
        <v>0</v>
      </c>
      <c r="AM47" s="563">
        <v>0</v>
      </c>
      <c r="AN47" s="563"/>
      <c r="AO47" s="563"/>
      <c r="AP47" s="563">
        <v>0</v>
      </c>
      <c r="AQ47" s="563">
        <v>0</v>
      </c>
      <c r="AR47" s="375"/>
    </row>
    <row r="48" spans="1:44" ht="31.5" x14ac:dyDescent="0.25">
      <c r="A48" s="348">
        <v>0</v>
      </c>
      <c r="B48" s="548" t="s">
        <v>584</v>
      </c>
      <c r="C48" s="565" t="s">
        <v>355</v>
      </c>
      <c r="D48" s="563">
        <v>0</v>
      </c>
      <c r="E48" s="563">
        <v>0</v>
      </c>
      <c r="F48" s="563">
        <v>0</v>
      </c>
      <c r="G48" s="563">
        <v>0</v>
      </c>
      <c r="H48" s="563">
        <v>0</v>
      </c>
      <c r="I48" s="563">
        <v>0</v>
      </c>
      <c r="J48" s="563">
        <v>0</v>
      </c>
      <c r="K48" s="563">
        <v>0</v>
      </c>
      <c r="L48" s="563">
        <v>0</v>
      </c>
      <c r="M48" s="563">
        <v>0</v>
      </c>
      <c r="N48" s="563">
        <v>0</v>
      </c>
      <c r="O48" s="563">
        <v>0</v>
      </c>
      <c r="P48" s="563">
        <v>0.25</v>
      </c>
      <c r="Q48" s="563">
        <v>0.77</v>
      </c>
      <c r="R48" s="563">
        <v>0</v>
      </c>
      <c r="S48" s="563">
        <v>0</v>
      </c>
      <c r="T48" s="563">
        <v>0</v>
      </c>
      <c r="U48" s="563">
        <v>0</v>
      </c>
      <c r="V48" s="563">
        <v>0.25</v>
      </c>
      <c r="W48" s="563">
        <v>0.77</v>
      </c>
      <c r="X48" s="563">
        <v>0</v>
      </c>
      <c r="Y48" s="563">
        <v>0</v>
      </c>
      <c r="Z48" s="563">
        <v>0</v>
      </c>
      <c r="AA48" s="563">
        <v>0</v>
      </c>
      <c r="AB48" s="563">
        <v>0</v>
      </c>
      <c r="AC48" s="563">
        <v>0</v>
      </c>
      <c r="AD48" s="563">
        <v>0</v>
      </c>
      <c r="AE48" s="563">
        <v>0</v>
      </c>
      <c r="AF48" s="563">
        <v>0</v>
      </c>
      <c r="AG48" s="563">
        <v>0</v>
      </c>
      <c r="AH48" s="563">
        <v>0</v>
      </c>
      <c r="AI48" s="563">
        <v>0</v>
      </c>
      <c r="AJ48" s="563">
        <v>0</v>
      </c>
      <c r="AK48" s="563">
        <v>0</v>
      </c>
      <c r="AL48" s="563">
        <v>0</v>
      </c>
      <c r="AM48" s="563">
        <v>0</v>
      </c>
      <c r="AN48" s="563"/>
      <c r="AO48" s="563"/>
      <c r="AP48" s="563">
        <v>0</v>
      </c>
      <c r="AQ48" s="563">
        <v>0</v>
      </c>
      <c r="AR48" s="375"/>
    </row>
    <row r="49" spans="1:44" ht="31.5" x14ac:dyDescent="0.25">
      <c r="A49" s="348">
        <v>0</v>
      </c>
      <c r="B49" s="548" t="s">
        <v>736</v>
      </c>
      <c r="C49" s="565" t="s">
        <v>355</v>
      </c>
      <c r="D49" s="563">
        <v>0</v>
      </c>
      <c r="E49" s="563">
        <v>0</v>
      </c>
      <c r="F49" s="563">
        <v>0</v>
      </c>
      <c r="G49" s="563">
        <v>0</v>
      </c>
      <c r="H49" s="563">
        <v>0</v>
      </c>
      <c r="I49" s="563">
        <v>0</v>
      </c>
      <c r="J49" s="563">
        <v>0</v>
      </c>
      <c r="K49" s="563">
        <v>0</v>
      </c>
      <c r="L49" s="563">
        <v>0</v>
      </c>
      <c r="M49" s="563">
        <v>0</v>
      </c>
      <c r="N49" s="563">
        <v>0</v>
      </c>
      <c r="O49" s="563">
        <v>0</v>
      </c>
      <c r="P49" s="563">
        <v>0.65</v>
      </c>
      <c r="Q49" s="563">
        <v>2.5330000000000004</v>
      </c>
      <c r="R49" s="563">
        <v>0</v>
      </c>
      <c r="S49" s="563">
        <v>0</v>
      </c>
      <c r="T49" s="563">
        <v>0</v>
      </c>
      <c r="U49" s="563">
        <v>0</v>
      </c>
      <c r="V49" s="563">
        <v>0.65</v>
      </c>
      <c r="W49" s="563">
        <v>2.5330000000000004</v>
      </c>
      <c r="X49" s="563">
        <v>0</v>
      </c>
      <c r="Y49" s="563">
        <v>0</v>
      </c>
      <c r="Z49" s="563">
        <v>0</v>
      </c>
      <c r="AA49" s="563">
        <v>0</v>
      </c>
      <c r="AB49" s="563">
        <v>0</v>
      </c>
      <c r="AC49" s="563">
        <v>0</v>
      </c>
      <c r="AD49" s="563">
        <v>0</v>
      </c>
      <c r="AE49" s="563">
        <v>0</v>
      </c>
      <c r="AF49" s="563">
        <v>0</v>
      </c>
      <c r="AG49" s="563">
        <v>0</v>
      </c>
      <c r="AH49" s="563">
        <v>0</v>
      </c>
      <c r="AI49" s="563">
        <v>0</v>
      </c>
      <c r="AJ49" s="563">
        <v>0</v>
      </c>
      <c r="AK49" s="563">
        <v>0</v>
      </c>
      <c r="AL49" s="563">
        <v>0</v>
      </c>
      <c r="AM49" s="563">
        <v>0</v>
      </c>
      <c r="AN49" s="563"/>
      <c r="AO49" s="563"/>
      <c r="AP49" s="563">
        <v>0</v>
      </c>
      <c r="AQ49" s="563">
        <v>0</v>
      </c>
      <c r="AR49" s="375"/>
    </row>
    <row r="50" spans="1:44" ht="63" x14ac:dyDescent="0.25">
      <c r="A50" s="348">
        <v>0</v>
      </c>
      <c r="B50" s="548" t="s">
        <v>737</v>
      </c>
      <c r="C50" s="565" t="s">
        <v>355</v>
      </c>
      <c r="D50" s="563">
        <v>0</v>
      </c>
      <c r="E50" s="563">
        <v>0</v>
      </c>
      <c r="F50" s="563">
        <v>0</v>
      </c>
      <c r="G50" s="563">
        <v>0</v>
      </c>
      <c r="H50" s="563">
        <v>0</v>
      </c>
      <c r="I50" s="563">
        <v>0</v>
      </c>
      <c r="J50" s="563">
        <v>0</v>
      </c>
      <c r="K50" s="563">
        <v>0</v>
      </c>
      <c r="L50" s="563">
        <v>0</v>
      </c>
      <c r="M50" s="563">
        <v>0</v>
      </c>
      <c r="N50" s="563">
        <v>0</v>
      </c>
      <c r="O50" s="563">
        <v>0</v>
      </c>
      <c r="P50" s="563">
        <v>0</v>
      </c>
      <c r="Q50" s="563">
        <v>0</v>
      </c>
      <c r="R50" s="563">
        <v>0</v>
      </c>
      <c r="S50" s="563">
        <v>0</v>
      </c>
      <c r="T50" s="563">
        <v>0.5</v>
      </c>
      <c r="U50" s="563">
        <v>0.98599999999999999</v>
      </c>
      <c r="V50" s="563">
        <v>0.5</v>
      </c>
      <c r="W50" s="563">
        <v>0.98599999999999999</v>
      </c>
      <c r="X50" s="563">
        <v>0</v>
      </c>
      <c r="Y50" s="563">
        <v>0</v>
      </c>
      <c r="Z50" s="563">
        <v>0</v>
      </c>
      <c r="AA50" s="563">
        <v>0</v>
      </c>
      <c r="AB50" s="563">
        <v>0</v>
      </c>
      <c r="AC50" s="563">
        <v>0</v>
      </c>
      <c r="AD50" s="563">
        <v>0</v>
      </c>
      <c r="AE50" s="563">
        <v>0</v>
      </c>
      <c r="AF50" s="563">
        <v>0</v>
      </c>
      <c r="AG50" s="563">
        <v>0</v>
      </c>
      <c r="AH50" s="563">
        <v>0</v>
      </c>
      <c r="AI50" s="563">
        <v>0</v>
      </c>
      <c r="AJ50" s="563">
        <v>0</v>
      </c>
      <c r="AK50" s="563">
        <v>0</v>
      </c>
      <c r="AL50" s="563">
        <v>0</v>
      </c>
      <c r="AM50" s="563">
        <v>0</v>
      </c>
      <c r="AN50" s="563"/>
      <c r="AO50" s="563"/>
      <c r="AP50" s="563">
        <v>0</v>
      </c>
      <c r="AQ50" s="563">
        <v>0</v>
      </c>
      <c r="AR50" s="375"/>
    </row>
    <row r="51" spans="1:44" ht="31.5" x14ac:dyDescent="0.25">
      <c r="A51" s="348">
        <v>0</v>
      </c>
      <c r="B51" s="548" t="s">
        <v>738</v>
      </c>
      <c r="C51" s="565" t="s">
        <v>355</v>
      </c>
      <c r="D51" s="563">
        <v>0</v>
      </c>
      <c r="E51" s="563">
        <v>0</v>
      </c>
      <c r="F51" s="563">
        <v>0</v>
      </c>
      <c r="G51" s="563">
        <v>0</v>
      </c>
      <c r="H51" s="563">
        <v>0</v>
      </c>
      <c r="I51" s="563">
        <v>0</v>
      </c>
      <c r="J51" s="563">
        <v>0</v>
      </c>
      <c r="K51" s="563">
        <v>0</v>
      </c>
      <c r="L51" s="563">
        <v>0</v>
      </c>
      <c r="M51" s="563">
        <v>0</v>
      </c>
      <c r="N51" s="563">
        <v>0</v>
      </c>
      <c r="O51" s="563">
        <v>0</v>
      </c>
      <c r="P51" s="563">
        <v>0</v>
      </c>
      <c r="Q51" s="563">
        <v>0.155</v>
      </c>
      <c r="R51" s="563">
        <v>0</v>
      </c>
      <c r="S51" s="563">
        <v>0</v>
      </c>
      <c r="T51" s="563">
        <v>0</v>
      </c>
      <c r="U51" s="563">
        <v>0</v>
      </c>
      <c r="V51" s="563">
        <v>0</v>
      </c>
      <c r="W51" s="563">
        <v>0.155</v>
      </c>
      <c r="X51" s="563">
        <v>0</v>
      </c>
      <c r="Y51" s="563">
        <v>0</v>
      </c>
      <c r="Z51" s="563">
        <v>0</v>
      </c>
      <c r="AA51" s="563">
        <v>0</v>
      </c>
      <c r="AB51" s="563">
        <v>0</v>
      </c>
      <c r="AC51" s="563">
        <v>0</v>
      </c>
      <c r="AD51" s="563">
        <v>0</v>
      </c>
      <c r="AE51" s="563">
        <v>0</v>
      </c>
      <c r="AF51" s="563">
        <v>0</v>
      </c>
      <c r="AG51" s="563">
        <v>0</v>
      </c>
      <c r="AH51" s="563">
        <v>0</v>
      </c>
      <c r="AI51" s="563">
        <v>0</v>
      </c>
      <c r="AJ51" s="563">
        <v>0</v>
      </c>
      <c r="AK51" s="563">
        <v>0</v>
      </c>
      <c r="AL51" s="563">
        <v>0</v>
      </c>
      <c r="AM51" s="563">
        <v>0</v>
      </c>
      <c r="AN51" s="563"/>
      <c r="AO51" s="563"/>
      <c r="AP51" s="563">
        <v>0</v>
      </c>
      <c r="AQ51" s="563">
        <v>0</v>
      </c>
      <c r="AR51" s="375"/>
    </row>
    <row r="52" spans="1:44" ht="31.5" x14ac:dyDescent="0.25">
      <c r="A52" s="348">
        <v>0</v>
      </c>
      <c r="B52" s="548" t="s">
        <v>919</v>
      </c>
      <c r="C52" s="565" t="s">
        <v>355</v>
      </c>
      <c r="D52" s="563">
        <v>0</v>
      </c>
      <c r="E52" s="563">
        <v>0</v>
      </c>
      <c r="F52" s="563">
        <v>0</v>
      </c>
      <c r="G52" s="563">
        <v>0</v>
      </c>
      <c r="H52" s="563">
        <v>0</v>
      </c>
      <c r="I52" s="563">
        <v>0</v>
      </c>
      <c r="J52" s="563">
        <v>0</v>
      </c>
      <c r="K52" s="563">
        <v>0</v>
      </c>
      <c r="L52" s="563">
        <v>0</v>
      </c>
      <c r="M52" s="563">
        <v>0</v>
      </c>
      <c r="N52" s="563">
        <v>0</v>
      </c>
      <c r="O52" s="563">
        <v>0</v>
      </c>
      <c r="P52" s="563">
        <v>0</v>
      </c>
      <c r="Q52" s="563">
        <v>0</v>
      </c>
      <c r="R52" s="563">
        <v>0</v>
      </c>
      <c r="S52" s="563">
        <v>0</v>
      </c>
      <c r="T52" s="563">
        <v>0.25</v>
      </c>
      <c r="U52" s="563">
        <v>0.17</v>
      </c>
      <c r="V52" s="563">
        <v>0.25</v>
      </c>
      <c r="W52" s="563">
        <v>0.17</v>
      </c>
      <c r="X52" s="563">
        <v>0</v>
      </c>
      <c r="Y52" s="563">
        <v>0</v>
      </c>
      <c r="Z52" s="563">
        <v>0</v>
      </c>
      <c r="AA52" s="563">
        <v>0</v>
      </c>
      <c r="AB52" s="563">
        <v>0</v>
      </c>
      <c r="AC52" s="563">
        <v>0</v>
      </c>
      <c r="AD52" s="563">
        <v>0</v>
      </c>
      <c r="AE52" s="563">
        <v>0</v>
      </c>
      <c r="AF52" s="563">
        <v>0</v>
      </c>
      <c r="AG52" s="563">
        <v>0</v>
      </c>
      <c r="AH52" s="563">
        <v>0</v>
      </c>
      <c r="AI52" s="563">
        <v>0</v>
      </c>
      <c r="AJ52" s="563">
        <v>0</v>
      </c>
      <c r="AK52" s="563">
        <v>0</v>
      </c>
      <c r="AL52" s="563">
        <v>0</v>
      </c>
      <c r="AM52" s="563">
        <v>0</v>
      </c>
      <c r="AN52" s="563"/>
      <c r="AO52" s="563"/>
      <c r="AP52" s="563">
        <v>0</v>
      </c>
      <c r="AQ52" s="563">
        <v>0</v>
      </c>
      <c r="AR52" s="375"/>
    </row>
    <row r="53" spans="1:44" ht="47.25" x14ac:dyDescent="0.25">
      <c r="A53" s="348">
        <v>0</v>
      </c>
      <c r="B53" s="548" t="s">
        <v>817</v>
      </c>
      <c r="C53" s="565" t="s">
        <v>355</v>
      </c>
      <c r="D53" s="563">
        <v>0</v>
      </c>
      <c r="E53" s="563">
        <v>0</v>
      </c>
      <c r="F53" s="563">
        <v>0</v>
      </c>
      <c r="G53" s="563">
        <v>0</v>
      </c>
      <c r="H53" s="563">
        <v>0</v>
      </c>
      <c r="I53" s="563">
        <v>0</v>
      </c>
      <c r="J53" s="563">
        <v>0</v>
      </c>
      <c r="K53" s="563">
        <v>0</v>
      </c>
      <c r="L53" s="563">
        <v>0</v>
      </c>
      <c r="M53" s="563">
        <v>0</v>
      </c>
      <c r="N53" s="563">
        <v>0</v>
      </c>
      <c r="O53" s="563">
        <v>0</v>
      </c>
      <c r="P53" s="563">
        <v>0</v>
      </c>
      <c r="Q53" s="563">
        <v>0</v>
      </c>
      <c r="R53" s="563">
        <v>6.3E-2</v>
      </c>
      <c r="S53" s="563">
        <v>7.0000000000000001E-3</v>
      </c>
      <c r="T53" s="563">
        <v>0</v>
      </c>
      <c r="U53" s="563">
        <v>0</v>
      </c>
      <c r="V53" s="563">
        <v>6.3E-2</v>
      </c>
      <c r="W53" s="563">
        <v>7.0000000000000001E-3</v>
      </c>
      <c r="X53" s="563">
        <v>0</v>
      </c>
      <c r="Y53" s="563">
        <v>0</v>
      </c>
      <c r="Z53" s="563">
        <v>0</v>
      </c>
      <c r="AA53" s="563">
        <v>0</v>
      </c>
      <c r="AB53" s="563">
        <v>0</v>
      </c>
      <c r="AC53" s="563">
        <v>0</v>
      </c>
      <c r="AD53" s="563">
        <v>0</v>
      </c>
      <c r="AE53" s="563">
        <v>0</v>
      </c>
      <c r="AF53" s="563">
        <v>0</v>
      </c>
      <c r="AG53" s="563">
        <v>0</v>
      </c>
      <c r="AH53" s="563">
        <v>0</v>
      </c>
      <c r="AI53" s="563">
        <v>0</v>
      </c>
      <c r="AJ53" s="563">
        <v>0</v>
      </c>
      <c r="AK53" s="563">
        <v>0</v>
      </c>
      <c r="AL53" s="563">
        <v>0</v>
      </c>
      <c r="AM53" s="563">
        <v>0</v>
      </c>
      <c r="AN53" s="563"/>
      <c r="AO53" s="563"/>
      <c r="AP53" s="563">
        <v>0</v>
      </c>
      <c r="AQ53" s="563">
        <v>0</v>
      </c>
      <c r="AR53" s="375"/>
    </row>
    <row r="54" spans="1:44" ht="31.5" x14ac:dyDescent="0.25">
      <c r="A54" s="348">
        <v>0</v>
      </c>
      <c r="B54" s="548" t="s">
        <v>586</v>
      </c>
      <c r="C54" s="565" t="s">
        <v>357</v>
      </c>
      <c r="D54" s="563">
        <v>0</v>
      </c>
      <c r="E54" s="563">
        <v>0</v>
      </c>
      <c r="F54" s="563">
        <v>0</v>
      </c>
      <c r="G54" s="563">
        <v>0</v>
      </c>
      <c r="H54" s="563">
        <v>0</v>
      </c>
      <c r="I54" s="563">
        <v>0</v>
      </c>
      <c r="J54" s="563">
        <v>0</v>
      </c>
      <c r="K54" s="563">
        <v>0</v>
      </c>
      <c r="L54" s="563">
        <v>0</v>
      </c>
      <c r="M54" s="563">
        <v>0</v>
      </c>
      <c r="N54" s="563">
        <v>0</v>
      </c>
      <c r="O54" s="563">
        <v>0.36499999999999999</v>
      </c>
      <c r="P54" s="563">
        <v>0</v>
      </c>
      <c r="Q54" s="563">
        <v>0</v>
      </c>
      <c r="R54" s="563">
        <v>0</v>
      </c>
      <c r="S54" s="563">
        <v>0</v>
      </c>
      <c r="T54" s="563">
        <v>0</v>
      </c>
      <c r="U54" s="563">
        <v>0</v>
      </c>
      <c r="V54" s="563">
        <v>0</v>
      </c>
      <c r="W54" s="563">
        <v>0.36499999999999999</v>
      </c>
      <c r="X54" s="563">
        <v>0</v>
      </c>
      <c r="Y54" s="563">
        <v>0</v>
      </c>
      <c r="Z54" s="563">
        <v>0</v>
      </c>
      <c r="AA54" s="563">
        <v>0</v>
      </c>
      <c r="AB54" s="563">
        <v>0</v>
      </c>
      <c r="AC54" s="563">
        <v>0</v>
      </c>
      <c r="AD54" s="563">
        <v>0</v>
      </c>
      <c r="AE54" s="563">
        <v>0</v>
      </c>
      <c r="AF54" s="563">
        <v>0</v>
      </c>
      <c r="AG54" s="563">
        <v>0</v>
      </c>
      <c r="AH54" s="563">
        <v>0</v>
      </c>
      <c r="AI54" s="563">
        <v>0</v>
      </c>
      <c r="AJ54" s="563">
        <v>0</v>
      </c>
      <c r="AK54" s="563">
        <v>0</v>
      </c>
      <c r="AL54" s="563">
        <v>0</v>
      </c>
      <c r="AM54" s="563">
        <v>0</v>
      </c>
      <c r="AN54" s="563"/>
      <c r="AO54" s="563"/>
      <c r="AP54" s="563">
        <v>0</v>
      </c>
      <c r="AQ54" s="563">
        <v>0</v>
      </c>
      <c r="AR54" s="375"/>
    </row>
    <row r="55" spans="1:44" ht="31.5" x14ac:dyDescent="0.25">
      <c r="A55" s="348">
        <v>0</v>
      </c>
      <c r="B55" s="548" t="s">
        <v>587</v>
      </c>
      <c r="C55" s="565" t="s">
        <v>357</v>
      </c>
      <c r="D55" s="563">
        <v>0</v>
      </c>
      <c r="E55" s="563">
        <v>0</v>
      </c>
      <c r="F55" s="563">
        <v>0</v>
      </c>
      <c r="G55" s="563">
        <v>0</v>
      </c>
      <c r="H55" s="563">
        <v>0</v>
      </c>
      <c r="I55" s="563">
        <v>0</v>
      </c>
      <c r="J55" s="563">
        <v>0</v>
      </c>
      <c r="K55" s="563">
        <v>0</v>
      </c>
      <c r="L55" s="563">
        <v>0</v>
      </c>
      <c r="M55" s="563">
        <v>0</v>
      </c>
      <c r="N55" s="563">
        <v>0.4</v>
      </c>
      <c r="O55" s="563">
        <v>0</v>
      </c>
      <c r="P55" s="563">
        <v>0</v>
      </c>
      <c r="Q55" s="563">
        <v>0</v>
      </c>
      <c r="R55" s="563">
        <v>0</v>
      </c>
      <c r="S55" s="563">
        <v>0</v>
      </c>
      <c r="T55" s="563">
        <v>0</v>
      </c>
      <c r="U55" s="563">
        <v>0</v>
      </c>
      <c r="V55" s="563">
        <v>0.4</v>
      </c>
      <c r="W55" s="563">
        <v>0</v>
      </c>
      <c r="X55" s="563">
        <v>0</v>
      </c>
      <c r="Y55" s="563">
        <v>0</v>
      </c>
      <c r="Z55" s="563">
        <v>0</v>
      </c>
      <c r="AA55" s="563">
        <v>0</v>
      </c>
      <c r="AB55" s="563">
        <v>0</v>
      </c>
      <c r="AC55" s="563">
        <v>0</v>
      </c>
      <c r="AD55" s="563">
        <v>0</v>
      </c>
      <c r="AE55" s="563">
        <v>0</v>
      </c>
      <c r="AF55" s="563">
        <v>0</v>
      </c>
      <c r="AG55" s="563">
        <v>0</v>
      </c>
      <c r="AH55" s="563">
        <v>0</v>
      </c>
      <c r="AI55" s="563">
        <v>0</v>
      </c>
      <c r="AJ55" s="563">
        <v>0</v>
      </c>
      <c r="AK55" s="563">
        <v>0</v>
      </c>
      <c r="AL55" s="563">
        <v>0</v>
      </c>
      <c r="AM55" s="563">
        <v>0</v>
      </c>
      <c r="AN55" s="563"/>
      <c r="AO55" s="563"/>
      <c r="AP55" s="563">
        <v>0</v>
      </c>
      <c r="AQ55" s="563">
        <v>0</v>
      </c>
      <c r="AR55" s="375"/>
    </row>
    <row r="56" spans="1:44" ht="31.5" x14ac:dyDescent="0.25">
      <c r="A56" s="348">
        <v>0</v>
      </c>
      <c r="B56" s="548" t="s">
        <v>588</v>
      </c>
      <c r="C56" s="565" t="s">
        <v>357</v>
      </c>
      <c r="D56" s="563">
        <v>0</v>
      </c>
      <c r="E56" s="563">
        <v>0</v>
      </c>
      <c r="F56" s="563">
        <v>0</v>
      </c>
      <c r="G56" s="563">
        <v>0</v>
      </c>
      <c r="H56" s="563">
        <v>0</v>
      </c>
      <c r="I56" s="563">
        <v>0</v>
      </c>
      <c r="J56" s="563">
        <v>0</v>
      </c>
      <c r="K56" s="563">
        <v>0</v>
      </c>
      <c r="L56" s="563">
        <v>0</v>
      </c>
      <c r="M56" s="563">
        <v>0</v>
      </c>
      <c r="N56" s="563">
        <v>0.4</v>
      </c>
      <c r="O56" s="563">
        <v>0</v>
      </c>
      <c r="P56" s="563">
        <v>0</v>
      </c>
      <c r="Q56" s="563">
        <v>0</v>
      </c>
      <c r="R56" s="563">
        <v>0</v>
      </c>
      <c r="S56" s="563">
        <v>0</v>
      </c>
      <c r="T56" s="563">
        <v>0</v>
      </c>
      <c r="U56" s="563">
        <v>0</v>
      </c>
      <c r="V56" s="563">
        <v>0.4</v>
      </c>
      <c r="W56" s="563">
        <v>0</v>
      </c>
      <c r="X56" s="563">
        <v>0</v>
      </c>
      <c r="Y56" s="563">
        <v>0</v>
      </c>
      <c r="Z56" s="563">
        <v>0</v>
      </c>
      <c r="AA56" s="563">
        <v>0</v>
      </c>
      <c r="AB56" s="563">
        <v>0</v>
      </c>
      <c r="AC56" s="563">
        <v>0</v>
      </c>
      <c r="AD56" s="563">
        <v>0</v>
      </c>
      <c r="AE56" s="563">
        <v>0</v>
      </c>
      <c r="AF56" s="563">
        <v>0</v>
      </c>
      <c r="AG56" s="563">
        <v>0</v>
      </c>
      <c r="AH56" s="563">
        <v>0</v>
      </c>
      <c r="AI56" s="563">
        <v>0</v>
      </c>
      <c r="AJ56" s="563">
        <v>0</v>
      </c>
      <c r="AK56" s="563">
        <v>0</v>
      </c>
      <c r="AL56" s="563">
        <v>0</v>
      </c>
      <c r="AM56" s="563">
        <v>0</v>
      </c>
      <c r="AN56" s="563"/>
      <c r="AO56" s="563"/>
      <c r="AP56" s="563">
        <v>0</v>
      </c>
      <c r="AQ56" s="563">
        <v>0</v>
      </c>
      <c r="AR56" s="375"/>
    </row>
    <row r="57" spans="1:44" ht="47.25" x14ac:dyDescent="0.25">
      <c r="A57" s="348">
        <v>0</v>
      </c>
      <c r="B57" s="548" t="s">
        <v>739</v>
      </c>
      <c r="C57" s="565" t="s">
        <v>357</v>
      </c>
      <c r="D57" s="563">
        <v>0</v>
      </c>
      <c r="E57" s="563">
        <v>0</v>
      </c>
      <c r="F57" s="563">
        <v>0</v>
      </c>
      <c r="G57" s="563">
        <v>0</v>
      </c>
      <c r="H57" s="563">
        <v>0</v>
      </c>
      <c r="I57" s="563">
        <v>0</v>
      </c>
      <c r="J57" s="563">
        <v>0</v>
      </c>
      <c r="K57" s="563">
        <v>0</v>
      </c>
      <c r="L57" s="563">
        <v>0</v>
      </c>
      <c r="M57" s="563">
        <v>0</v>
      </c>
      <c r="N57" s="563">
        <v>0</v>
      </c>
      <c r="O57" s="563">
        <v>0</v>
      </c>
      <c r="P57" s="563">
        <v>0</v>
      </c>
      <c r="Q57" s="563">
        <v>0.2</v>
      </c>
      <c r="R57" s="563">
        <v>0</v>
      </c>
      <c r="S57" s="563">
        <v>0</v>
      </c>
      <c r="T57" s="563">
        <v>0</v>
      </c>
      <c r="U57" s="563">
        <v>0</v>
      </c>
      <c r="V57" s="563">
        <v>0</v>
      </c>
      <c r="W57" s="563">
        <v>0.2</v>
      </c>
      <c r="X57" s="563">
        <v>0</v>
      </c>
      <c r="Y57" s="563">
        <v>0</v>
      </c>
      <c r="Z57" s="563">
        <v>0</v>
      </c>
      <c r="AA57" s="563">
        <v>0</v>
      </c>
      <c r="AB57" s="563">
        <v>0</v>
      </c>
      <c r="AC57" s="563">
        <v>0</v>
      </c>
      <c r="AD57" s="563">
        <v>0</v>
      </c>
      <c r="AE57" s="563">
        <v>0</v>
      </c>
      <c r="AF57" s="563">
        <v>0</v>
      </c>
      <c r="AG57" s="563">
        <v>0</v>
      </c>
      <c r="AH57" s="563">
        <v>0</v>
      </c>
      <c r="AI57" s="563">
        <v>0</v>
      </c>
      <c r="AJ57" s="563">
        <v>0</v>
      </c>
      <c r="AK57" s="563">
        <v>0</v>
      </c>
      <c r="AL57" s="563">
        <v>0</v>
      </c>
      <c r="AM57" s="563">
        <v>0</v>
      </c>
      <c r="AN57" s="563"/>
      <c r="AO57" s="563"/>
      <c r="AP57" s="563">
        <v>0</v>
      </c>
      <c r="AQ57" s="563">
        <v>0</v>
      </c>
      <c r="AR57" s="375"/>
    </row>
    <row r="58" spans="1:44" ht="47.25" x14ac:dyDescent="0.25">
      <c r="A58" s="348">
        <v>0</v>
      </c>
      <c r="B58" s="548" t="s">
        <v>816</v>
      </c>
      <c r="C58" s="565" t="s">
        <v>357</v>
      </c>
      <c r="D58" s="563">
        <v>0</v>
      </c>
      <c r="E58" s="563">
        <v>0</v>
      </c>
      <c r="F58" s="563">
        <v>0</v>
      </c>
      <c r="G58" s="563">
        <v>0</v>
      </c>
      <c r="H58" s="563">
        <v>0</v>
      </c>
      <c r="I58" s="563">
        <v>0</v>
      </c>
      <c r="J58" s="563">
        <v>0</v>
      </c>
      <c r="K58" s="563">
        <v>0</v>
      </c>
      <c r="L58" s="563">
        <v>0</v>
      </c>
      <c r="M58" s="563">
        <v>0</v>
      </c>
      <c r="N58" s="563">
        <v>0</v>
      </c>
      <c r="O58" s="563">
        <v>0</v>
      </c>
      <c r="P58" s="563">
        <v>0</v>
      </c>
      <c r="Q58" s="563">
        <v>0</v>
      </c>
      <c r="R58" s="563">
        <v>0</v>
      </c>
      <c r="S58" s="563">
        <v>5.4550000000000001</v>
      </c>
      <c r="T58" s="563">
        <v>0</v>
      </c>
      <c r="U58" s="563">
        <v>0</v>
      </c>
      <c r="V58" s="563">
        <v>0</v>
      </c>
      <c r="W58" s="563">
        <v>5.4550000000000001</v>
      </c>
      <c r="X58" s="563">
        <v>0</v>
      </c>
      <c r="Y58" s="563">
        <v>0</v>
      </c>
      <c r="Z58" s="563">
        <v>0</v>
      </c>
      <c r="AA58" s="563">
        <v>0</v>
      </c>
      <c r="AB58" s="563">
        <v>0</v>
      </c>
      <c r="AC58" s="563">
        <v>0</v>
      </c>
      <c r="AD58" s="563">
        <v>0</v>
      </c>
      <c r="AE58" s="563">
        <v>0</v>
      </c>
      <c r="AF58" s="563">
        <v>0</v>
      </c>
      <c r="AG58" s="563">
        <v>0</v>
      </c>
      <c r="AH58" s="563">
        <v>0</v>
      </c>
      <c r="AI58" s="563">
        <v>0</v>
      </c>
      <c r="AJ58" s="563">
        <v>0</v>
      </c>
      <c r="AK58" s="563">
        <v>0</v>
      </c>
      <c r="AL58" s="563">
        <v>0</v>
      </c>
      <c r="AM58" s="563">
        <v>0</v>
      </c>
      <c r="AN58" s="563"/>
      <c r="AO58" s="563"/>
      <c r="AP58" s="563">
        <v>0</v>
      </c>
      <c r="AQ58" s="563">
        <v>0</v>
      </c>
      <c r="AR58" s="375"/>
    </row>
    <row r="59" spans="1:44" ht="31.5" x14ac:dyDescent="0.25">
      <c r="A59" s="348">
        <v>0</v>
      </c>
      <c r="B59" s="548" t="s">
        <v>922</v>
      </c>
      <c r="C59" s="565" t="s">
        <v>357</v>
      </c>
      <c r="D59" s="563">
        <v>0</v>
      </c>
      <c r="E59" s="563">
        <v>0</v>
      </c>
      <c r="F59" s="563">
        <v>0</v>
      </c>
      <c r="G59" s="563">
        <v>0</v>
      </c>
      <c r="H59" s="563">
        <v>0</v>
      </c>
      <c r="I59" s="563">
        <v>0</v>
      </c>
      <c r="J59" s="563">
        <v>0</v>
      </c>
      <c r="K59" s="563">
        <v>0</v>
      </c>
      <c r="L59" s="563">
        <v>0</v>
      </c>
      <c r="M59" s="563">
        <v>0</v>
      </c>
      <c r="N59" s="563">
        <v>0</v>
      </c>
      <c r="O59" s="563">
        <v>0</v>
      </c>
      <c r="P59" s="563">
        <v>0</v>
      </c>
      <c r="Q59" s="563">
        <v>0</v>
      </c>
      <c r="R59" s="563">
        <v>0</v>
      </c>
      <c r="S59" s="563">
        <v>0</v>
      </c>
      <c r="T59" s="563">
        <v>2.5000000000000001E-2</v>
      </c>
      <c r="U59" s="563">
        <v>4.01</v>
      </c>
      <c r="V59" s="563">
        <v>2.5000000000000001E-2</v>
      </c>
      <c r="W59" s="563">
        <v>4.01</v>
      </c>
      <c r="X59" s="563">
        <v>0</v>
      </c>
      <c r="Y59" s="563">
        <v>0</v>
      </c>
      <c r="Z59" s="563">
        <v>0</v>
      </c>
      <c r="AA59" s="563">
        <v>0</v>
      </c>
      <c r="AB59" s="563">
        <v>0</v>
      </c>
      <c r="AC59" s="563">
        <v>0</v>
      </c>
      <c r="AD59" s="563">
        <v>0</v>
      </c>
      <c r="AE59" s="563">
        <v>0</v>
      </c>
      <c r="AF59" s="563">
        <v>0</v>
      </c>
      <c r="AG59" s="563">
        <v>0</v>
      </c>
      <c r="AH59" s="563">
        <v>0</v>
      </c>
      <c r="AI59" s="563">
        <v>0</v>
      </c>
      <c r="AJ59" s="563">
        <v>0</v>
      </c>
      <c r="AK59" s="563">
        <v>0</v>
      </c>
      <c r="AL59" s="563">
        <v>0</v>
      </c>
      <c r="AM59" s="563">
        <v>0</v>
      </c>
      <c r="AN59" s="563"/>
      <c r="AO59" s="563"/>
      <c r="AP59" s="563">
        <v>0</v>
      </c>
      <c r="AQ59" s="563">
        <v>0</v>
      </c>
      <c r="AR59" s="375"/>
    </row>
    <row r="60" spans="1:44" x14ac:dyDescent="0.25">
      <c r="A60" s="348">
        <v>0</v>
      </c>
      <c r="B60" s="548" t="s">
        <v>742</v>
      </c>
      <c r="C60" s="565" t="s">
        <v>356</v>
      </c>
      <c r="D60" s="563">
        <v>0</v>
      </c>
      <c r="E60" s="563">
        <v>0</v>
      </c>
      <c r="F60" s="563">
        <v>0</v>
      </c>
      <c r="G60" s="563">
        <v>0</v>
      </c>
      <c r="H60" s="563">
        <v>0</v>
      </c>
      <c r="I60" s="563">
        <v>0</v>
      </c>
      <c r="J60" s="563">
        <v>0</v>
      </c>
      <c r="K60" s="563">
        <v>0</v>
      </c>
      <c r="L60" s="563">
        <v>0</v>
      </c>
      <c r="M60" s="563">
        <v>0</v>
      </c>
      <c r="N60" s="563">
        <v>0</v>
      </c>
      <c r="O60" s="563">
        <v>0</v>
      </c>
      <c r="P60" s="563">
        <v>0.1</v>
      </c>
      <c r="Q60" s="563">
        <v>0.11700000000000001</v>
      </c>
      <c r="R60" s="563">
        <v>0</v>
      </c>
      <c r="S60" s="563">
        <v>0</v>
      </c>
      <c r="T60" s="563">
        <v>0</v>
      </c>
      <c r="U60" s="563">
        <v>0</v>
      </c>
      <c r="V60" s="563">
        <v>0.1</v>
      </c>
      <c r="W60" s="563">
        <v>0.11700000000000001</v>
      </c>
      <c r="X60" s="563">
        <v>0</v>
      </c>
      <c r="Y60" s="563">
        <v>0</v>
      </c>
      <c r="Z60" s="563">
        <v>0</v>
      </c>
      <c r="AA60" s="563">
        <v>0</v>
      </c>
      <c r="AB60" s="563">
        <v>0</v>
      </c>
      <c r="AC60" s="563">
        <v>0</v>
      </c>
      <c r="AD60" s="563">
        <v>0</v>
      </c>
      <c r="AE60" s="563">
        <v>0</v>
      </c>
      <c r="AF60" s="563">
        <v>0</v>
      </c>
      <c r="AG60" s="563">
        <v>0</v>
      </c>
      <c r="AH60" s="563">
        <v>0</v>
      </c>
      <c r="AI60" s="563">
        <v>0</v>
      </c>
      <c r="AJ60" s="563">
        <v>0</v>
      </c>
      <c r="AK60" s="563">
        <v>0</v>
      </c>
      <c r="AL60" s="563">
        <v>0</v>
      </c>
      <c r="AM60" s="563">
        <v>0</v>
      </c>
      <c r="AN60" s="563"/>
      <c r="AO60" s="563"/>
      <c r="AP60" s="563">
        <v>0</v>
      </c>
      <c r="AQ60" s="563">
        <v>0</v>
      </c>
      <c r="AR60" s="375"/>
    </row>
    <row r="61" spans="1:44" ht="47.25" x14ac:dyDescent="0.25">
      <c r="A61" s="348">
        <v>0</v>
      </c>
      <c r="B61" s="548" t="s">
        <v>595</v>
      </c>
      <c r="C61" s="565" t="s">
        <v>355</v>
      </c>
      <c r="D61" s="563">
        <v>0</v>
      </c>
      <c r="E61" s="563">
        <v>0</v>
      </c>
      <c r="F61" s="563">
        <v>0</v>
      </c>
      <c r="G61" s="563">
        <v>0</v>
      </c>
      <c r="H61" s="563">
        <v>0</v>
      </c>
      <c r="I61" s="563">
        <v>0</v>
      </c>
      <c r="J61" s="563">
        <v>0</v>
      </c>
      <c r="K61" s="563">
        <v>0</v>
      </c>
      <c r="L61" s="563">
        <v>0</v>
      </c>
      <c r="M61" s="563">
        <v>0</v>
      </c>
      <c r="N61" s="563">
        <v>0.16</v>
      </c>
      <c r="O61" s="563">
        <v>0.05</v>
      </c>
      <c r="P61" s="563">
        <v>0</v>
      </c>
      <c r="Q61" s="563">
        <v>0</v>
      </c>
      <c r="R61" s="563">
        <v>0</v>
      </c>
      <c r="S61" s="563">
        <v>0</v>
      </c>
      <c r="T61" s="563">
        <v>0</v>
      </c>
      <c r="U61" s="563">
        <v>0</v>
      </c>
      <c r="V61" s="563">
        <v>0.16</v>
      </c>
      <c r="W61" s="563">
        <v>0.05</v>
      </c>
      <c r="X61" s="563">
        <v>0</v>
      </c>
      <c r="Y61" s="563">
        <v>0</v>
      </c>
      <c r="Z61" s="563">
        <v>0</v>
      </c>
      <c r="AA61" s="563">
        <v>0</v>
      </c>
      <c r="AB61" s="563">
        <v>0</v>
      </c>
      <c r="AC61" s="563">
        <v>0</v>
      </c>
      <c r="AD61" s="563">
        <v>0</v>
      </c>
      <c r="AE61" s="563">
        <v>0</v>
      </c>
      <c r="AF61" s="563">
        <v>0</v>
      </c>
      <c r="AG61" s="563">
        <v>0</v>
      </c>
      <c r="AH61" s="563">
        <v>0</v>
      </c>
      <c r="AI61" s="563">
        <v>0</v>
      </c>
      <c r="AJ61" s="563">
        <v>0</v>
      </c>
      <c r="AK61" s="563">
        <v>0</v>
      </c>
      <c r="AL61" s="563">
        <v>0</v>
      </c>
      <c r="AM61" s="563">
        <v>0</v>
      </c>
      <c r="AN61" s="563"/>
      <c r="AO61" s="563"/>
      <c r="AP61" s="563">
        <v>0</v>
      </c>
      <c r="AQ61" s="563">
        <v>0</v>
      </c>
      <c r="AR61" s="375"/>
    </row>
    <row r="62" spans="1:44" ht="47.25" x14ac:dyDescent="0.25">
      <c r="A62" s="348">
        <v>0</v>
      </c>
      <c r="B62" s="548" t="s">
        <v>748</v>
      </c>
      <c r="C62" s="565" t="s">
        <v>355</v>
      </c>
      <c r="D62" s="563">
        <v>0</v>
      </c>
      <c r="E62" s="563">
        <v>0</v>
      </c>
      <c r="F62" s="563">
        <v>0</v>
      </c>
      <c r="G62" s="563">
        <v>0</v>
      </c>
      <c r="H62" s="563">
        <v>0</v>
      </c>
      <c r="I62" s="563">
        <v>0</v>
      </c>
      <c r="J62" s="563">
        <v>0</v>
      </c>
      <c r="K62" s="563">
        <v>0</v>
      </c>
      <c r="L62" s="563">
        <v>0</v>
      </c>
      <c r="M62" s="563">
        <v>0</v>
      </c>
      <c r="N62" s="563">
        <v>0</v>
      </c>
      <c r="O62" s="563">
        <v>0</v>
      </c>
      <c r="P62" s="563">
        <v>0</v>
      </c>
      <c r="Q62" s="563">
        <v>0</v>
      </c>
      <c r="R62" s="563">
        <v>0</v>
      </c>
      <c r="S62" s="563">
        <v>0.36599999999999999</v>
      </c>
      <c r="T62" s="563">
        <v>0</v>
      </c>
      <c r="U62" s="563">
        <v>0</v>
      </c>
      <c r="V62" s="563">
        <v>0</v>
      </c>
      <c r="W62" s="563">
        <v>0.36599999999999999</v>
      </c>
      <c r="X62" s="563">
        <v>0</v>
      </c>
      <c r="Y62" s="563">
        <v>0</v>
      </c>
      <c r="Z62" s="563">
        <v>0</v>
      </c>
      <c r="AA62" s="563">
        <v>0</v>
      </c>
      <c r="AB62" s="563">
        <v>0</v>
      </c>
      <c r="AC62" s="563">
        <v>0</v>
      </c>
      <c r="AD62" s="563">
        <v>0</v>
      </c>
      <c r="AE62" s="563">
        <v>0</v>
      </c>
      <c r="AF62" s="563">
        <v>0</v>
      </c>
      <c r="AG62" s="563">
        <v>0</v>
      </c>
      <c r="AH62" s="563">
        <v>0</v>
      </c>
      <c r="AI62" s="563">
        <v>0</v>
      </c>
      <c r="AJ62" s="563">
        <v>0</v>
      </c>
      <c r="AK62" s="563">
        <v>0</v>
      </c>
      <c r="AL62" s="563">
        <v>0</v>
      </c>
      <c r="AM62" s="563">
        <v>0</v>
      </c>
      <c r="AN62" s="563"/>
      <c r="AO62" s="563"/>
      <c r="AP62" s="563">
        <v>0</v>
      </c>
      <c r="AQ62" s="563">
        <v>0</v>
      </c>
      <c r="AR62" s="375"/>
    </row>
    <row r="63" spans="1:44" ht="47.25" x14ac:dyDescent="0.25">
      <c r="A63" s="348">
        <v>0</v>
      </c>
      <c r="B63" s="548" t="s">
        <v>822</v>
      </c>
      <c r="C63" s="565" t="s">
        <v>355</v>
      </c>
      <c r="D63" s="563">
        <v>0</v>
      </c>
      <c r="E63" s="563">
        <v>0</v>
      </c>
      <c r="F63" s="563">
        <v>0</v>
      </c>
      <c r="G63" s="563">
        <v>0</v>
      </c>
      <c r="H63" s="563">
        <v>0</v>
      </c>
      <c r="I63" s="563">
        <v>0</v>
      </c>
      <c r="J63" s="563">
        <v>0</v>
      </c>
      <c r="K63" s="563">
        <v>0</v>
      </c>
      <c r="L63" s="563">
        <v>0</v>
      </c>
      <c r="M63" s="563">
        <v>0</v>
      </c>
      <c r="N63" s="563">
        <v>0</v>
      </c>
      <c r="O63" s="563">
        <v>0</v>
      </c>
      <c r="P63" s="563">
        <v>0</v>
      </c>
      <c r="Q63" s="563">
        <v>0</v>
      </c>
      <c r="R63" s="563">
        <v>0</v>
      </c>
      <c r="S63" s="563">
        <v>0.18</v>
      </c>
      <c r="T63" s="563">
        <v>0</v>
      </c>
      <c r="U63" s="563">
        <v>0</v>
      </c>
      <c r="V63" s="563">
        <v>0</v>
      </c>
      <c r="W63" s="563">
        <v>0.18</v>
      </c>
      <c r="X63" s="563">
        <v>0</v>
      </c>
      <c r="Y63" s="563">
        <v>0</v>
      </c>
      <c r="Z63" s="563">
        <v>0</v>
      </c>
      <c r="AA63" s="563">
        <v>0</v>
      </c>
      <c r="AB63" s="563">
        <v>0</v>
      </c>
      <c r="AC63" s="563">
        <v>0</v>
      </c>
      <c r="AD63" s="563">
        <v>0</v>
      </c>
      <c r="AE63" s="563">
        <v>0</v>
      </c>
      <c r="AF63" s="563">
        <v>0</v>
      </c>
      <c r="AG63" s="563">
        <v>0</v>
      </c>
      <c r="AH63" s="563">
        <v>0</v>
      </c>
      <c r="AI63" s="563">
        <v>0</v>
      </c>
      <c r="AJ63" s="563">
        <v>0</v>
      </c>
      <c r="AK63" s="563">
        <v>0</v>
      </c>
      <c r="AL63" s="563">
        <v>0</v>
      </c>
      <c r="AM63" s="563">
        <v>0</v>
      </c>
      <c r="AN63" s="563"/>
      <c r="AO63" s="563"/>
      <c r="AP63" s="563">
        <v>0</v>
      </c>
      <c r="AQ63" s="563">
        <v>0</v>
      </c>
      <c r="AR63" s="375"/>
    </row>
    <row r="64" spans="1:44" ht="31.5" x14ac:dyDescent="0.25">
      <c r="A64" s="348">
        <v>0</v>
      </c>
      <c r="B64" s="548" t="s">
        <v>593</v>
      </c>
      <c r="C64" s="565" t="s">
        <v>357</v>
      </c>
      <c r="D64" s="563">
        <v>0</v>
      </c>
      <c r="E64" s="563">
        <v>0</v>
      </c>
      <c r="F64" s="563">
        <v>0</v>
      </c>
      <c r="G64" s="563">
        <v>0</v>
      </c>
      <c r="H64" s="563">
        <v>0</v>
      </c>
      <c r="I64" s="563">
        <v>0</v>
      </c>
      <c r="J64" s="563">
        <v>0</v>
      </c>
      <c r="K64" s="563">
        <v>0</v>
      </c>
      <c r="L64" s="563">
        <v>0</v>
      </c>
      <c r="M64" s="563">
        <v>0</v>
      </c>
      <c r="N64" s="563">
        <v>0</v>
      </c>
      <c r="O64" s="563">
        <v>0.17</v>
      </c>
      <c r="P64" s="563">
        <v>0</v>
      </c>
      <c r="Q64" s="563">
        <v>0</v>
      </c>
      <c r="R64" s="563">
        <v>0</v>
      </c>
      <c r="S64" s="563">
        <v>0</v>
      </c>
      <c r="T64" s="563">
        <v>0</v>
      </c>
      <c r="U64" s="563">
        <v>0</v>
      </c>
      <c r="V64" s="563">
        <v>0</v>
      </c>
      <c r="W64" s="563">
        <v>0.17</v>
      </c>
      <c r="X64" s="563">
        <v>0</v>
      </c>
      <c r="Y64" s="563">
        <v>0</v>
      </c>
      <c r="Z64" s="563">
        <v>0</v>
      </c>
      <c r="AA64" s="563">
        <v>0</v>
      </c>
      <c r="AB64" s="563">
        <v>0</v>
      </c>
      <c r="AC64" s="563">
        <v>0</v>
      </c>
      <c r="AD64" s="563">
        <v>0</v>
      </c>
      <c r="AE64" s="563">
        <v>0</v>
      </c>
      <c r="AF64" s="563">
        <v>0</v>
      </c>
      <c r="AG64" s="563">
        <v>0</v>
      </c>
      <c r="AH64" s="563">
        <v>0</v>
      </c>
      <c r="AI64" s="563">
        <v>0</v>
      </c>
      <c r="AJ64" s="563">
        <v>0</v>
      </c>
      <c r="AK64" s="563">
        <v>0</v>
      </c>
      <c r="AL64" s="563">
        <v>0</v>
      </c>
      <c r="AM64" s="563">
        <v>0</v>
      </c>
      <c r="AN64" s="563"/>
      <c r="AO64" s="563"/>
      <c r="AP64" s="563">
        <v>0</v>
      </c>
      <c r="AQ64" s="563">
        <v>0</v>
      </c>
      <c r="AR64" s="375"/>
    </row>
    <row r="65" spans="1:44" ht="47.25" x14ac:dyDescent="0.25">
      <c r="A65" s="348">
        <v>0</v>
      </c>
      <c r="B65" s="548" t="s">
        <v>571</v>
      </c>
      <c r="C65" s="565" t="s">
        <v>355</v>
      </c>
      <c r="D65" s="563">
        <v>0</v>
      </c>
      <c r="E65" s="563">
        <v>0</v>
      </c>
      <c r="F65" s="563">
        <v>0</v>
      </c>
      <c r="G65" s="563">
        <v>0</v>
      </c>
      <c r="H65" s="563">
        <v>0</v>
      </c>
      <c r="I65" s="563">
        <v>0</v>
      </c>
      <c r="J65" s="563">
        <v>0</v>
      </c>
      <c r="K65" s="563">
        <v>0</v>
      </c>
      <c r="L65" s="563">
        <v>0</v>
      </c>
      <c r="M65" s="563">
        <v>0</v>
      </c>
      <c r="N65" s="563">
        <v>0.16</v>
      </c>
      <c r="O65" s="563">
        <v>0.06</v>
      </c>
      <c r="P65" s="563">
        <v>0</v>
      </c>
      <c r="Q65" s="563">
        <v>0</v>
      </c>
      <c r="R65" s="563">
        <v>0</v>
      </c>
      <c r="S65" s="563">
        <v>0</v>
      </c>
      <c r="T65" s="563">
        <v>0</v>
      </c>
      <c r="U65" s="563">
        <v>0</v>
      </c>
      <c r="V65" s="563">
        <v>0.16</v>
      </c>
      <c r="W65" s="563">
        <v>0.06</v>
      </c>
      <c r="X65" s="563">
        <v>0</v>
      </c>
      <c r="Y65" s="563">
        <v>0</v>
      </c>
      <c r="Z65" s="563">
        <v>0</v>
      </c>
      <c r="AA65" s="563">
        <v>0</v>
      </c>
      <c r="AB65" s="563">
        <v>0</v>
      </c>
      <c r="AC65" s="563">
        <v>0</v>
      </c>
      <c r="AD65" s="563">
        <v>0</v>
      </c>
      <c r="AE65" s="563">
        <v>0</v>
      </c>
      <c r="AF65" s="563">
        <v>0</v>
      </c>
      <c r="AG65" s="563">
        <v>0</v>
      </c>
      <c r="AH65" s="563">
        <v>0</v>
      </c>
      <c r="AI65" s="563">
        <v>0</v>
      </c>
      <c r="AJ65" s="563">
        <v>0</v>
      </c>
      <c r="AK65" s="563">
        <v>0</v>
      </c>
      <c r="AL65" s="563">
        <v>0</v>
      </c>
      <c r="AM65" s="563">
        <v>0</v>
      </c>
      <c r="AN65" s="563"/>
      <c r="AO65" s="563"/>
      <c r="AP65" s="563">
        <v>0</v>
      </c>
      <c r="AQ65" s="563">
        <v>0</v>
      </c>
      <c r="AR65" s="375"/>
    </row>
    <row r="66" spans="1:44" ht="47.25" x14ac:dyDescent="0.25">
      <c r="A66" s="348">
        <v>0</v>
      </c>
      <c r="B66" s="548" t="s">
        <v>755</v>
      </c>
      <c r="C66" s="565" t="s">
        <v>355</v>
      </c>
      <c r="D66" s="563">
        <v>0</v>
      </c>
      <c r="E66" s="563">
        <v>0</v>
      </c>
      <c r="F66" s="563">
        <v>0</v>
      </c>
      <c r="G66" s="563">
        <v>0</v>
      </c>
      <c r="H66" s="563">
        <v>0</v>
      </c>
      <c r="I66" s="563">
        <v>0</v>
      </c>
      <c r="J66" s="563">
        <v>0</v>
      </c>
      <c r="K66" s="563">
        <v>0</v>
      </c>
      <c r="L66" s="563">
        <v>0</v>
      </c>
      <c r="M66" s="563">
        <v>0</v>
      </c>
      <c r="N66" s="563">
        <v>0</v>
      </c>
      <c r="O66" s="563">
        <v>0</v>
      </c>
      <c r="P66" s="563">
        <v>0.16</v>
      </c>
      <c r="Q66" s="563">
        <v>0</v>
      </c>
      <c r="R66" s="563">
        <v>0</v>
      </c>
      <c r="S66" s="563">
        <v>0</v>
      </c>
      <c r="T66" s="563">
        <v>0</v>
      </c>
      <c r="U66" s="563">
        <v>0</v>
      </c>
      <c r="V66" s="563">
        <v>0.16</v>
      </c>
      <c r="W66" s="563">
        <v>0</v>
      </c>
      <c r="X66" s="563">
        <v>0</v>
      </c>
      <c r="Y66" s="563">
        <v>0</v>
      </c>
      <c r="Z66" s="563">
        <v>0</v>
      </c>
      <c r="AA66" s="563">
        <v>0</v>
      </c>
      <c r="AB66" s="563">
        <v>0</v>
      </c>
      <c r="AC66" s="563">
        <v>0</v>
      </c>
      <c r="AD66" s="563">
        <v>0</v>
      </c>
      <c r="AE66" s="563">
        <v>0</v>
      </c>
      <c r="AF66" s="563">
        <v>0</v>
      </c>
      <c r="AG66" s="563">
        <v>0</v>
      </c>
      <c r="AH66" s="563">
        <v>0</v>
      </c>
      <c r="AI66" s="563">
        <v>0</v>
      </c>
      <c r="AJ66" s="563">
        <v>0</v>
      </c>
      <c r="AK66" s="563">
        <v>0</v>
      </c>
      <c r="AL66" s="563">
        <v>0</v>
      </c>
      <c r="AM66" s="563">
        <v>0</v>
      </c>
      <c r="AN66" s="563"/>
      <c r="AO66" s="563"/>
      <c r="AP66" s="563">
        <v>0</v>
      </c>
      <c r="AQ66" s="563">
        <v>0</v>
      </c>
      <c r="AR66" s="375"/>
    </row>
    <row r="67" spans="1:44" ht="110.25" x14ac:dyDescent="0.25">
      <c r="A67" s="348">
        <v>0</v>
      </c>
      <c r="B67" s="548" t="s">
        <v>758</v>
      </c>
      <c r="C67" s="565" t="s">
        <v>355</v>
      </c>
      <c r="D67" s="563">
        <v>0</v>
      </c>
      <c r="E67" s="563">
        <v>0</v>
      </c>
      <c r="F67" s="563">
        <v>0</v>
      </c>
      <c r="G67" s="563">
        <v>0</v>
      </c>
      <c r="H67" s="563">
        <v>0</v>
      </c>
      <c r="I67" s="563">
        <v>0</v>
      </c>
      <c r="J67" s="563">
        <v>0</v>
      </c>
      <c r="K67" s="563">
        <v>0</v>
      </c>
      <c r="L67" s="563">
        <v>0</v>
      </c>
      <c r="M67" s="563">
        <v>0</v>
      </c>
      <c r="N67" s="563">
        <v>0</v>
      </c>
      <c r="O67" s="563">
        <v>0</v>
      </c>
      <c r="P67" s="563">
        <v>0.16</v>
      </c>
      <c r="Q67" s="563">
        <v>0.73599999999999999</v>
      </c>
      <c r="R67" s="563">
        <v>0</v>
      </c>
      <c r="S67" s="563">
        <v>0</v>
      </c>
      <c r="T67" s="563">
        <v>0</v>
      </c>
      <c r="U67" s="563">
        <v>0</v>
      </c>
      <c r="V67" s="563">
        <v>0.16</v>
      </c>
      <c r="W67" s="563">
        <v>0.73599999999999999</v>
      </c>
      <c r="X67" s="563">
        <v>0</v>
      </c>
      <c r="Y67" s="563">
        <v>0</v>
      </c>
      <c r="Z67" s="563">
        <v>0</v>
      </c>
      <c r="AA67" s="563">
        <v>0</v>
      </c>
      <c r="AB67" s="563">
        <v>0</v>
      </c>
      <c r="AC67" s="563">
        <v>0</v>
      </c>
      <c r="AD67" s="563">
        <v>0</v>
      </c>
      <c r="AE67" s="563">
        <v>0</v>
      </c>
      <c r="AF67" s="563">
        <v>0</v>
      </c>
      <c r="AG67" s="563">
        <v>0</v>
      </c>
      <c r="AH67" s="563">
        <v>0</v>
      </c>
      <c r="AI67" s="563">
        <v>0</v>
      </c>
      <c r="AJ67" s="563">
        <v>0</v>
      </c>
      <c r="AK67" s="563">
        <v>0</v>
      </c>
      <c r="AL67" s="563">
        <v>0</v>
      </c>
      <c r="AM67" s="563">
        <v>0</v>
      </c>
      <c r="AN67" s="563"/>
      <c r="AO67" s="563"/>
      <c r="AP67" s="563">
        <v>0</v>
      </c>
      <c r="AQ67" s="563">
        <v>0</v>
      </c>
      <c r="AR67" s="375"/>
    </row>
    <row r="68" spans="1:44" ht="63" x14ac:dyDescent="0.25">
      <c r="A68" s="348">
        <v>0</v>
      </c>
      <c r="B68" s="548" t="s">
        <v>828</v>
      </c>
      <c r="C68" s="565" t="s">
        <v>355</v>
      </c>
      <c r="D68" s="563">
        <v>0</v>
      </c>
      <c r="E68" s="563">
        <v>0</v>
      </c>
      <c r="F68" s="563">
        <v>0</v>
      </c>
      <c r="G68" s="563">
        <v>0</v>
      </c>
      <c r="H68" s="563">
        <v>0</v>
      </c>
      <c r="I68" s="563">
        <v>0</v>
      </c>
      <c r="J68" s="563">
        <v>0</v>
      </c>
      <c r="K68" s="563">
        <v>0</v>
      </c>
      <c r="L68" s="563">
        <v>0</v>
      </c>
      <c r="M68" s="563">
        <v>0</v>
      </c>
      <c r="N68" s="563">
        <v>0</v>
      </c>
      <c r="O68" s="563">
        <v>0</v>
      </c>
      <c r="P68" s="563">
        <v>0</v>
      </c>
      <c r="Q68" s="563">
        <v>0</v>
      </c>
      <c r="R68" s="563">
        <v>0</v>
      </c>
      <c r="S68" s="563">
        <v>0</v>
      </c>
      <c r="T68" s="563">
        <v>0.16</v>
      </c>
      <c r="U68" s="563">
        <v>0.214</v>
      </c>
      <c r="V68" s="563">
        <v>0.16</v>
      </c>
      <c r="W68" s="563">
        <v>0.214</v>
      </c>
      <c r="X68" s="563">
        <v>0</v>
      </c>
      <c r="Y68" s="563">
        <v>0</v>
      </c>
      <c r="Z68" s="563">
        <v>0</v>
      </c>
      <c r="AA68" s="563">
        <v>0</v>
      </c>
      <c r="AB68" s="563">
        <v>0</v>
      </c>
      <c r="AC68" s="563">
        <v>0</v>
      </c>
      <c r="AD68" s="563">
        <v>0</v>
      </c>
      <c r="AE68" s="563">
        <v>0</v>
      </c>
      <c r="AF68" s="563">
        <v>0</v>
      </c>
      <c r="AG68" s="563">
        <v>0</v>
      </c>
      <c r="AH68" s="563">
        <v>0</v>
      </c>
      <c r="AI68" s="563">
        <v>0</v>
      </c>
      <c r="AJ68" s="563">
        <v>0</v>
      </c>
      <c r="AK68" s="563">
        <v>0</v>
      </c>
      <c r="AL68" s="563">
        <v>0</v>
      </c>
      <c r="AM68" s="563">
        <v>0</v>
      </c>
      <c r="AN68" s="563"/>
      <c r="AO68" s="563"/>
      <c r="AP68" s="563">
        <v>0</v>
      </c>
      <c r="AQ68" s="563">
        <v>0</v>
      </c>
      <c r="AR68" s="375"/>
    </row>
    <row r="69" spans="1:44" ht="31.5" x14ac:dyDescent="0.25">
      <c r="A69" s="348">
        <v>0</v>
      </c>
      <c r="B69" s="548" t="s">
        <v>859</v>
      </c>
      <c r="C69" s="565" t="s">
        <v>357</v>
      </c>
      <c r="D69" s="563">
        <v>0</v>
      </c>
      <c r="E69" s="563">
        <v>0</v>
      </c>
      <c r="F69" s="563">
        <v>0</v>
      </c>
      <c r="G69" s="563">
        <v>0</v>
      </c>
      <c r="H69" s="563">
        <v>0</v>
      </c>
      <c r="I69" s="563">
        <v>0</v>
      </c>
      <c r="J69" s="563">
        <v>0</v>
      </c>
      <c r="K69" s="563">
        <v>0</v>
      </c>
      <c r="L69" s="563">
        <v>0</v>
      </c>
      <c r="M69" s="563">
        <v>0</v>
      </c>
      <c r="N69" s="563">
        <v>0</v>
      </c>
      <c r="O69" s="563">
        <v>1.0820000000000001</v>
      </c>
      <c r="P69" s="563">
        <v>0</v>
      </c>
      <c r="Q69" s="563">
        <v>1.7900000000000003</v>
      </c>
      <c r="R69" s="563">
        <v>0</v>
      </c>
      <c r="S69" s="563">
        <v>0.48499999999999999</v>
      </c>
      <c r="T69" s="563">
        <v>0</v>
      </c>
      <c r="U69" s="563">
        <v>3.2479999999999998</v>
      </c>
      <c r="V69" s="563">
        <v>0</v>
      </c>
      <c r="W69" s="563">
        <v>6.6050000000000004</v>
      </c>
      <c r="X69" s="563">
        <v>0</v>
      </c>
      <c r="Y69" s="563">
        <v>0</v>
      </c>
      <c r="Z69" s="563">
        <v>0</v>
      </c>
      <c r="AA69" s="563">
        <v>0</v>
      </c>
      <c r="AB69" s="563">
        <v>0</v>
      </c>
      <c r="AC69" s="563">
        <v>0</v>
      </c>
      <c r="AD69" s="563">
        <v>0</v>
      </c>
      <c r="AE69" s="563">
        <v>0</v>
      </c>
      <c r="AF69" s="563">
        <v>0</v>
      </c>
      <c r="AG69" s="563">
        <v>0</v>
      </c>
      <c r="AH69" s="563">
        <v>0</v>
      </c>
      <c r="AI69" s="563">
        <v>0</v>
      </c>
      <c r="AJ69" s="563">
        <v>0</v>
      </c>
      <c r="AK69" s="563">
        <v>0</v>
      </c>
      <c r="AL69" s="563">
        <v>0</v>
      </c>
      <c r="AM69" s="563">
        <v>0</v>
      </c>
      <c r="AN69" s="563"/>
      <c r="AO69" s="563"/>
      <c r="AP69" s="563">
        <v>0</v>
      </c>
      <c r="AQ69" s="563">
        <v>0</v>
      </c>
      <c r="AR69" s="375"/>
    </row>
    <row r="70" spans="1:44" ht="31.5" x14ac:dyDescent="0.25">
      <c r="A70" s="348">
        <v>0</v>
      </c>
      <c r="B70" s="548" t="s">
        <v>825</v>
      </c>
      <c r="C70" s="565" t="s">
        <v>357</v>
      </c>
      <c r="D70" s="563">
        <v>0</v>
      </c>
      <c r="E70" s="563">
        <v>0</v>
      </c>
      <c r="F70" s="563">
        <v>0</v>
      </c>
      <c r="G70" s="563">
        <v>0</v>
      </c>
      <c r="H70" s="563">
        <v>0</v>
      </c>
      <c r="I70" s="563">
        <v>0</v>
      </c>
      <c r="J70" s="563">
        <v>0</v>
      </c>
      <c r="K70" s="563">
        <v>0</v>
      </c>
      <c r="L70" s="563">
        <v>0</v>
      </c>
      <c r="M70" s="563">
        <v>0</v>
      </c>
      <c r="N70" s="563">
        <v>0</v>
      </c>
      <c r="O70" s="563">
        <v>0</v>
      </c>
      <c r="P70" s="563">
        <v>0</v>
      </c>
      <c r="Q70" s="563">
        <v>0</v>
      </c>
      <c r="R70" s="563">
        <v>2.5000000000000001E-2</v>
      </c>
      <c r="S70" s="563">
        <v>1.4E-2</v>
      </c>
      <c r="T70" s="563">
        <v>0</v>
      </c>
      <c r="U70" s="563">
        <v>0</v>
      </c>
      <c r="V70" s="563">
        <v>2.5000000000000001E-2</v>
      </c>
      <c r="W70" s="563">
        <v>1.4E-2</v>
      </c>
      <c r="X70" s="563">
        <v>0</v>
      </c>
      <c r="Y70" s="563">
        <v>0</v>
      </c>
      <c r="Z70" s="563">
        <v>0</v>
      </c>
      <c r="AA70" s="563">
        <v>0</v>
      </c>
      <c r="AB70" s="563">
        <v>0</v>
      </c>
      <c r="AC70" s="563">
        <v>0</v>
      </c>
      <c r="AD70" s="563">
        <v>0</v>
      </c>
      <c r="AE70" s="563">
        <v>0</v>
      </c>
      <c r="AF70" s="563">
        <v>0</v>
      </c>
      <c r="AG70" s="563">
        <v>0</v>
      </c>
      <c r="AH70" s="563">
        <v>0</v>
      </c>
      <c r="AI70" s="563">
        <v>0</v>
      </c>
      <c r="AJ70" s="563">
        <v>0</v>
      </c>
      <c r="AK70" s="563">
        <v>0</v>
      </c>
      <c r="AL70" s="563">
        <v>0</v>
      </c>
      <c r="AM70" s="563">
        <v>0</v>
      </c>
      <c r="AN70" s="563"/>
      <c r="AO70" s="563"/>
      <c r="AP70" s="563">
        <v>0</v>
      </c>
      <c r="AQ70" s="563">
        <v>0</v>
      </c>
      <c r="AR70" s="375"/>
    </row>
    <row r="71" spans="1:44" ht="31.5" x14ac:dyDescent="0.25">
      <c r="A71" s="348">
        <v>0</v>
      </c>
      <c r="B71" s="548" t="s">
        <v>826</v>
      </c>
      <c r="C71" s="565" t="s">
        <v>357</v>
      </c>
      <c r="D71" s="563">
        <v>0</v>
      </c>
      <c r="E71" s="563">
        <v>0</v>
      </c>
      <c r="F71" s="563">
        <v>0</v>
      </c>
      <c r="G71" s="563">
        <v>0</v>
      </c>
      <c r="H71" s="563">
        <v>0</v>
      </c>
      <c r="I71" s="563">
        <v>0</v>
      </c>
      <c r="J71" s="563">
        <v>0</v>
      </c>
      <c r="K71" s="563">
        <v>0</v>
      </c>
      <c r="L71" s="563">
        <v>0</v>
      </c>
      <c r="M71" s="563">
        <v>0</v>
      </c>
      <c r="N71" s="563">
        <v>0</v>
      </c>
      <c r="O71" s="563">
        <v>0</v>
      </c>
      <c r="P71" s="563">
        <v>0</v>
      </c>
      <c r="Q71" s="563">
        <v>0</v>
      </c>
      <c r="R71" s="563">
        <v>2.5000000000000001E-2</v>
      </c>
      <c r="S71" s="563">
        <v>0.41199999999999998</v>
      </c>
      <c r="T71" s="563">
        <v>0</v>
      </c>
      <c r="U71" s="563">
        <v>0</v>
      </c>
      <c r="V71" s="563">
        <v>2.5000000000000001E-2</v>
      </c>
      <c r="W71" s="563">
        <v>0.41199999999999998</v>
      </c>
      <c r="X71" s="563">
        <v>0</v>
      </c>
      <c r="Y71" s="563">
        <v>0</v>
      </c>
      <c r="Z71" s="563">
        <v>0</v>
      </c>
      <c r="AA71" s="563">
        <v>0</v>
      </c>
      <c r="AB71" s="563">
        <v>0</v>
      </c>
      <c r="AC71" s="563">
        <v>0</v>
      </c>
      <c r="AD71" s="563">
        <v>0</v>
      </c>
      <c r="AE71" s="563">
        <v>0</v>
      </c>
      <c r="AF71" s="563">
        <v>0</v>
      </c>
      <c r="AG71" s="563">
        <v>0</v>
      </c>
      <c r="AH71" s="563">
        <v>0</v>
      </c>
      <c r="AI71" s="563">
        <v>0</v>
      </c>
      <c r="AJ71" s="563">
        <v>0</v>
      </c>
      <c r="AK71" s="563">
        <v>0</v>
      </c>
      <c r="AL71" s="563">
        <v>0</v>
      </c>
      <c r="AM71" s="563">
        <v>0</v>
      </c>
      <c r="AN71" s="563"/>
      <c r="AO71" s="563"/>
      <c r="AP71" s="563">
        <v>0</v>
      </c>
      <c r="AQ71" s="563">
        <v>0</v>
      </c>
      <c r="AR71" s="375"/>
    </row>
    <row r="72" spans="1:44" ht="31.5" x14ac:dyDescent="0.25">
      <c r="A72" s="348">
        <v>0</v>
      </c>
      <c r="B72" s="548" t="s">
        <v>827</v>
      </c>
      <c r="C72" s="565" t="s">
        <v>357</v>
      </c>
      <c r="D72" s="563">
        <v>0</v>
      </c>
      <c r="E72" s="563">
        <v>0</v>
      </c>
      <c r="F72" s="563">
        <v>0</v>
      </c>
      <c r="G72" s="563">
        <v>0</v>
      </c>
      <c r="H72" s="563">
        <v>0</v>
      </c>
      <c r="I72" s="563">
        <v>0</v>
      </c>
      <c r="J72" s="563">
        <v>0</v>
      </c>
      <c r="K72" s="563">
        <v>0</v>
      </c>
      <c r="L72" s="563">
        <v>0</v>
      </c>
      <c r="M72" s="563">
        <v>0</v>
      </c>
      <c r="N72" s="563">
        <v>0</v>
      </c>
      <c r="O72" s="563">
        <v>0</v>
      </c>
      <c r="P72" s="563">
        <v>0</v>
      </c>
      <c r="Q72" s="563">
        <v>0</v>
      </c>
      <c r="R72" s="563">
        <v>2.5000000000000001E-2</v>
      </c>
      <c r="S72" s="563">
        <v>0.22500000000000001</v>
      </c>
      <c r="T72" s="563">
        <v>0</v>
      </c>
      <c r="U72" s="563">
        <v>0</v>
      </c>
      <c r="V72" s="563">
        <v>2.5000000000000001E-2</v>
      </c>
      <c r="W72" s="563">
        <v>0.22500000000000001</v>
      </c>
      <c r="X72" s="563">
        <v>0</v>
      </c>
      <c r="Y72" s="563">
        <v>0</v>
      </c>
      <c r="Z72" s="563">
        <v>0</v>
      </c>
      <c r="AA72" s="563">
        <v>0</v>
      </c>
      <c r="AB72" s="563">
        <v>0</v>
      </c>
      <c r="AC72" s="563">
        <v>0</v>
      </c>
      <c r="AD72" s="563">
        <v>0</v>
      </c>
      <c r="AE72" s="563">
        <v>0</v>
      </c>
      <c r="AF72" s="563">
        <v>0</v>
      </c>
      <c r="AG72" s="563">
        <v>0</v>
      </c>
      <c r="AH72" s="563">
        <v>0</v>
      </c>
      <c r="AI72" s="563">
        <v>0</v>
      </c>
      <c r="AJ72" s="563">
        <v>0</v>
      </c>
      <c r="AK72" s="563">
        <v>0</v>
      </c>
      <c r="AL72" s="563">
        <v>0</v>
      </c>
      <c r="AM72" s="563">
        <v>0</v>
      </c>
      <c r="AN72" s="563"/>
      <c r="AO72" s="563"/>
      <c r="AP72" s="563">
        <v>0</v>
      </c>
      <c r="AQ72" s="563">
        <v>0</v>
      </c>
      <c r="AR72" s="375"/>
    </row>
    <row r="73" spans="1:44" ht="31.5" x14ac:dyDescent="0.25">
      <c r="A73" s="348">
        <v>0</v>
      </c>
      <c r="B73" s="548" t="s">
        <v>937</v>
      </c>
      <c r="C73" s="565" t="s">
        <v>356</v>
      </c>
      <c r="D73" s="563">
        <v>0</v>
      </c>
      <c r="E73" s="563">
        <v>0</v>
      </c>
      <c r="F73" s="563">
        <v>0.21299999999999999</v>
      </c>
      <c r="G73" s="563">
        <v>5.7309999999999999</v>
      </c>
      <c r="H73" s="563">
        <v>0</v>
      </c>
      <c r="I73" s="563">
        <v>0</v>
      </c>
      <c r="J73" s="563">
        <v>1.579</v>
      </c>
      <c r="K73" s="563">
        <v>16.739000000000001</v>
      </c>
      <c r="L73" s="563">
        <v>1.792</v>
      </c>
      <c r="M73" s="563">
        <v>22.47</v>
      </c>
      <c r="N73" s="563">
        <v>0</v>
      </c>
      <c r="O73" s="563">
        <v>0</v>
      </c>
      <c r="P73" s="563">
        <v>0.11299999999999999</v>
      </c>
      <c r="Q73" s="563">
        <v>5.6139999999999999</v>
      </c>
      <c r="R73" s="563">
        <v>0.05</v>
      </c>
      <c r="S73" s="563">
        <v>3.1109999999999998</v>
      </c>
      <c r="T73" s="563">
        <v>1.3879999999999999</v>
      </c>
      <c r="U73" s="563">
        <v>14.360000000000001</v>
      </c>
      <c r="V73" s="563">
        <v>1.5509999999999999</v>
      </c>
      <c r="W73" s="563">
        <v>23.085000000000001</v>
      </c>
      <c r="X73" s="563">
        <v>0</v>
      </c>
      <c r="Y73" s="563">
        <v>0</v>
      </c>
      <c r="Z73" s="563">
        <v>0.21299999999999999</v>
      </c>
      <c r="AA73" s="563">
        <v>5.7309999999999999</v>
      </c>
      <c r="AB73" s="563">
        <v>0</v>
      </c>
      <c r="AC73" s="563">
        <v>0</v>
      </c>
      <c r="AD73" s="563">
        <v>1.579</v>
      </c>
      <c r="AE73" s="563">
        <v>0</v>
      </c>
      <c r="AF73" s="563">
        <v>1.792</v>
      </c>
      <c r="AG73" s="563">
        <v>5.7309999999999999</v>
      </c>
      <c r="AH73" s="563">
        <v>0</v>
      </c>
      <c r="AI73" s="563">
        <v>0</v>
      </c>
      <c r="AJ73" s="563">
        <v>0</v>
      </c>
      <c r="AK73" s="563">
        <v>0</v>
      </c>
      <c r="AL73" s="563">
        <v>0</v>
      </c>
      <c r="AM73" s="563">
        <v>0</v>
      </c>
      <c r="AN73" s="563"/>
      <c r="AO73" s="563"/>
      <c r="AP73" s="563">
        <v>0</v>
      </c>
      <c r="AQ73" s="563">
        <v>0</v>
      </c>
      <c r="AR73" s="375"/>
    </row>
    <row r="74" spans="1:44" ht="110.25" x14ac:dyDescent="0.25">
      <c r="A74" s="348">
        <v>0</v>
      </c>
      <c r="B74" s="548" t="s">
        <v>938</v>
      </c>
      <c r="C74" s="565" t="s">
        <v>356</v>
      </c>
      <c r="D74" s="563">
        <v>0</v>
      </c>
      <c r="E74" s="563">
        <v>0</v>
      </c>
      <c r="F74" s="563">
        <v>0</v>
      </c>
      <c r="G74" s="563">
        <v>0</v>
      </c>
      <c r="H74" s="563">
        <v>0</v>
      </c>
      <c r="I74" s="563">
        <v>0</v>
      </c>
      <c r="J74" s="563">
        <v>0</v>
      </c>
      <c r="K74" s="563">
        <v>0</v>
      </c>
      <c r="L74" s="563">
        <v>0</v>
      </c>
      <c r="M74" s="563">
        <v>0</v>
      </c>
      <c r="N74" s="563">
        <v>0</v>
      </c>
      <c r="O74" s="563">
        <v>0</v>
      </c>
      <c r="P74" s="563">
        <v>0</v>
      </c>
      <c r="Q74" s="563">
        <v>0</v>
      </c>
      <c r="R74" s="563">
        <v>0</v>
      </c>
      <c r="S74" s="563">
        <v>0</v>
      </c>
      <c r="T74" s="563">
        <v>0.05</v>
      </c>
      <c r="U74" s="563">
        <v>1.2270000000000001</v>
      </c>
      <c r="V74" s="563">
        <v>0.05</v>
      </c>
      <c r="W74" s="563">
        <v>1.2270000000000001</v>
      </c>
      <c r="X74" s="563">
        <v>0</v>
      </c>
      <c r="Y74" s="563">
        <v>0</v>
      </c>
      <c r="Z74" s="563">
        <v>0</v>
      </c>
      <c r="AA74" s="563">
        <v>0</v>
      </c>
      <c r="AB74" s="563">
        <v>0</v>
      </c>
      <c r="AC74" s="563">
        <v>0</v>
      </c>
      <c r="AD74" s="563">
        <v>0</v>
      </c>
      <c r="AE74" s="563">
        <v>0</v>
      </c>
      <c r="AF74" s="563">
        <v>0</v>
      </c>
      <c r="AG74" s="563">
        <v>0</v>
      </c>
      <c r="AH74" s="563">
        <v>0</v>
      </c>
      <c r="AI74" s="563">
        <v>0</v>
      </c>
      <c r="AJ74" s="563">
        <v>0</v>
      </c>
      <c r="AK74" s="563">
        <v>0</v>
      </c>
      <c r="AL74" s="563">
        <v>0</v>
      </c>
      <c r="AM74" s="563">
        <v>0</v>
      </c>
      <c r="AN74" s="563"/>
      <c r="AO74" s="563"/>
      <c r="AP74" s="563">
        <v>0</v>
      </c>
      <c r="AQ74" s="563">
        <v>0</v>
      </c>
      <c r="AR74" s="375"/>
    </row>
    <row r="75" spans="1:44" ht="47.25" x14ac:dyDescent="0.25">
      <c r="A75" s="348">
        <v>0</v>
      </c>
      <c r="B75" s="548" t="s">
        <v>600</v>
      </c>
      <c r="C75" s="565" t="s">
        <v>353</v>
      </c>
      <c r="D75" s="563">
        <v>0</v>
      </c>
      <c r="E75" s="563">
        <v>0</v>
      </c>
      <c r="F75" s="563">
        <v>0</v>
      </c>
      <c r="G75" s="563">
        <v>0</v>
      </c>
      <c r="H75" s="563">
        <v>0</v>
      </c>
      <c r="I75" s="563">
        <v>0</v>
      </c>
      <c r="J75" s="563">
        <v>0</v>
      </c>
      <c r="K75" s="563">
        <v>0</v>
      </c>
      <c r="L75" s="563">
        <v>0</v>
      </c>
      <c r="M75" s="563">
        <v>0</v>
      </c>
      <c r="N75" s="563">
        <v>0.1</v>
      </c>
      <c r="O75" s="563">
        <v>9.8000000000000004E-2</v>
      </c>
      <c r="P75" s="563">
        <v>0</v>
      </c>
      <c r="Q75" s="563">
        <v>0</v>
      </c>
      <c r="R75" s="563">
        <v>0</v>
      </c>
      <c r="S75" s="563">
        <v>0</v>
      </c>
      <c r="T75" s="563">
        <v>0</v>
      </c>
      <c r="U75" s="563">
        <v>0</v>
      </c>
      <c r="V75" s="563">
        <v>0.1</v>
      </c>
      <c r="W75" s="563">
        <v>9.8000000000000004E-2</v>
      </c>
      <c r="X75" s="563">
        <v>0</v>
      </c>
      <c r="Y75" s="563">
        <v>0</v>
      </c>
      <c r="Z75" s="563">
        <v>0</v>
      </c>
      <c r="AA75" s="563">
        <v>0</v>
      </c>
      <c r="AB75" s="563">
        <v>0</v>
      </c>
      <c r="AC75" s="563">
        <v>0</v>
      </c>
      <c r="AD75" s="563">
        <v>0</v>
      </c>
      <c r="AE75" s="563">
        <v>0</v>
      </c>
      <c r="AF75" s="563">
        <v>0</v>
      </c>
      <c r="AG75" s="563">
        <v>0</v>
      </c>
      <c r="AH75" s="563">
        <v>0</v>
      </c>
      <c r="AI75" s="563">
        <v>0</v>
      </c>
      <c r="AJ75" s="563">
        <v>0</v>
      </c>
      <c r="AK75" s="563">
        <v>0</v>
      </c>
      <c r="AL75" s="563">
        <v>0</v>
      </c>
      <c r="AM75" s="563">
        <v>0</v>
      </c>
      <c r="AN75" s="563"/>
      <c r="AO75" s="563"/>
      <c r="AP75" s="563">
        <v>0</v>
      </c>
      <c r="AQ75" s="563">
        <v>0</v>
      </c>
      <c r="AR75" s="375"/>
    </row>
    <row r="76" spans="1:44" ht="63" x14ac:dyDescent="0.25">
      <c r="A76" s="348">
        <v>0</v>
      </c>
      <c r="B76" s="548" t="s">
        <v>761</v>
      </c>
      <c r="C76" s="565" t="s">
        <v>353</v>
      </c>
      <c r="D76" s="563">
        <v>0</v>
      </c>
      <c r="E76" s="563">
        <v>0</v>
      </c>
      <c r="F76" s="563">
        <v>0</v>
      </c>
      <c r="G76" s="563">
        <v>0</v>
      </c>
      <c r="H76" s="563">
        <v>0</v>
      </c>
      <c r="I76" s="563">
        <v>0</v>
      </c>
      <c r="J76" s="563">
        <v>0</v>
      </c>
      <c r="K76" s="563">
        <v>0</v>
      </c>
      <c r="L76" s="563">
        <v>0</v>
      </c>
      <c r="M76" s="563">
        <v>0</v>
      </c>
      <c r="N76" s="563">
        <v>0</v>
      </c>
      <c r="O76" s="563">
        <v>0</v>
      </c>
      <c r="P76" s="563">
        <v>6.3E-2</v>
      </c>
      <c r="Q76" s="563">
        <v>0.01</v>
      </c>
      <c r="R76" s="563">
        <v>0</v>
      </c>
      <c r="S76" s="563">
        <v>0</v>
      </c>
      <c r="T76" s="563">
        <v>-6.3E-2</v>
      </c>
      <c r="U76" s="563">
        <v>0</v>
      </c>
      <c r="V76" s="563">
        <v>0</v>
      </c>
      <c r="W76" s="563">
        <v>0.01</v>
      </c>
      <c r="X76" s="563">
        <v>0</v>
      </c>
      <c r="Y76" s="563">
        <v>0</v>
      </c>
      <c r="Z76" s="563">
        <v>0</v>
      </c>
      <c r="AA76" s="563">
        <v>0</v>
      </c>
      <c r="AB76" s="563">
        <v>0</v>
      </c>
      <c r="AC76" s="563">
        <v>0</v>
      </c>
      <c r="AD76" s="563">
        <v>0</v>
      </c>
      <c r="AE76" s="563">
        <v>0</v>
      </c>
      <c r="AF76" s="563">
        <v>0</v>
      </c>
      <c r="AG76" s="563">
        <v>0</v>
      </c>
      <c r="AH76" s="563">
        <v>0</v>
      </c>
      <c r="AI76" s="563">
        <v>0</v>
      </c>
      <c r="AJ76" s="563">
        <v>0</v>
      </c>
      <c r="AK76" s="563">
        <v>0</v>
      </c>
      <c r="AL76" s="563">
        <v>0</v>
      </c>
      <c r="AM76" s="563">
        <v>0</v>
      </c>
      <c r="AN76" s="563"/>
      <c r="AO76" s="563"/>
      <c r="AP76" s="563">
        <v>0</v>
      </c>
      <c r="AQ76" s="563">
        <v>0</v>
      </c>
      <c r="AR76" s="375"/>
    </row>
    <row r="77" spans="1:44" ht="31.5" x14ac:dyDescent="0.25">
      <c r="A77" s="348">
        <v>0</v>
      </c>
      <c r="B77" s="548" t="s">
        <v>763</v>
      </c>
      <c r="C77" s="565" t="s">
        <v>353</v>
      </c>
      <c r="D77" s="563">
        <v>0</v>
      </c>
      <c r="E77" s="563">
        <v>0</v>
      </c>
      <c r="F77" s="563">
        <v>0</v>
      </c>
      <c r="G77" s="563">
        <v>0</v>
      </c>
      <c r="H77" s="563">
        <v>0</v>
      </c>
      <c r="I77" s="563">
        <v>0</v>
      </c>
      <c r="J77" s="563">
        <v>0</v>
      </c>
      <c r="K77" s="563">
        <v>0</v>
      </c>
      <c r="L77" s="563">
        <v>0</v>
      </c>
      <c r="M77" s="563">
        <v>0</v>
      </c>
      <c r="N77" s="563">
        <v>0</v>
      </c>
      <c r="O77" s="563">
        <v>0</v>
      </c>
      <c r="P77" s="563">
        <v>2.5000000000000001E-2</v>
      </c>
      <c r="Q77" s="563">
        <v>0.442</v>
      </c>
      <c r="R77" s="563">
        <v>0</v>
      </c>
      <c r="S77" s="563">
        <v>0</v>
      </c>
      <c r="T77" s="563">
        <v>0</v>
      </c>
      <c r="U77" s="563">
        <v>0</v>
      </c>
      <c r="V77" s="563">
        <v>2.5000000000000001E-2</v>
      </c>
      <c r="W77" s="563">
        <v>0.442</v>
      </c>
      <c r="X77" s="563">
        <v>0</v>
      </c>
      <c r="Y77" s="563">
        <v>0</v>
      </c>
      <c r="Z77" s="563">
        <v>0</v>
      </c>
      <c r="AA77" s="563">
        <v>0</v>
      </c>
      <c r="AB77" s="563">
        <v>0</v>
      </c>
      <c r="AC77" s="563">
        <v>0</v>
      </c>
      <c r="AD77" s="563">
        <v>0</v>
      </c>
      <c r="AE77" s="563">
        <v>0</v>
      </c>
      <c r="AF77" s="563">
        <v>0</v>
      </c>
      <c r="AG77" s="563">
        <v>0</v>
      </c>
      <c r="AH77" s="563">
        <v>0</v>
      </c>
      <c r="AI77" s="563">
        <v>0</v>
      </c>
      <c r="AJ77" s="563">
        <v>0</v>
      </c>
      <c r="AK77" s="563">
        <v>0</v>
      </c>
      <c r="AL77" s="563">
        <v>0</v>
      </c>
      <c r="AM77" s="563">
        <v>0</v>
      </c>
      <c r="AN77" s="563"/>
      <c r="AO77" s="563"/>
      <c r="AP77" s="563">
        <v>0</v>
      </c>
      <c r="AQ77" s="563">
        <v>0</v>
      </c>
      <c r="AR77" s="375"/>
    </row>
    <row r="78" spans="1:44" ht="47.25" x14ac:dyDescent="0.25">
      <c r="A78" s="348">
        <v>0</v>
      </c>
      <c r="B78" s="548" t="s">
        <v>764</v>
      </c>
      <c r="C78" s="565" t="s">
        <v>353</v>
      </c>
      <c r="D78" s="563">
        <v>0</v>
      </c>
      <c r="E78" s="563">
        <v>0</v>
      </c>
      <c r="F78" s="563">
        <v>0</v>
      </c>
      <c r="G78" s="563">
        <v>0</v>
      </c>
      <c r="H78" s="563">
        <v>0</v>
      </c>
      <c r="I78" s="563">
        <v>0</v>
      </c>
      <c r="J78" s="563">
        <v>0</v>
      </c>
      <c r="K78" s="563">
        <v>0</v>
      </c>
      <c r="L78" s="563">
        <v>0</v>
      </c>
      <c r="M78" s="563">
        <v>0</v>
      </c>
      <c r="N78" s="563">
        <v>0</v>
      </c>
      <c r="O78" s="563">
        <v>0</v>
      </c>
      <c r="P78" s="563">
        <v>2.5000000000000001E-2</v>
      </c>
      <c r="Q78" s="563">
        <v>0.82699999999999996</v>
      </c>
      <c r="R78" s="563">
        <v>0</v>
      </c>
      <c r="S78" s="563">
        <v>0</v>
      </c>
      <c r="T78" s="563">
        <v>0</v>
      </c>
      <c r="U78" s="563">
        <v>0</v>
      </c>
      <c r="V78" s="563">
        <v>2.5000000000000001E-2</v>
      </c>
      <c r="W78" s="563">
        <v>0.82699999999999996</v>
      </c>
      <c r="X78" s="563">
        <v>0</v>
      </c>
      <c r="Y78" s="563">
        <v>0</v>
      </c>
      <c r="Z78" s="563">
        <v>0</v>
      </c>
      <c r="AA78" s="563">
        <v>0</v>
      </c>
      <c r="AB78" s="563">
        <v>0</v>
      </c>
      <c r="AC78" s="563">
        <v>0</v>
      </c>
      <c r="AD78" s="563">
        <v>0</v>
      </c>
      <c r="AE78" s="563">
        <v>0</v>
      </c>
      <c r="AF78" s="563">
        <v>0</v>
      </c>
      <c r="AG78" s="563">
        <v>0</v>
      </c>
      <c r="AH78" s="563">
        <v>0</v>
      </c>
      <c r="AI78" s="563">
        <v>0</v>
      </c>
      <c r="AJ78" s="563">
        <v>0</v>
      </c>
      <c r="AK78" s="563">
        <v>0</v>
      </c>
      <c r="AL78" s="563">
        <v>0</v>
      </c>
      <c r="AM78" s="563">
        <v>0</v>
      </c>
      <c r="AN78" s="563"/>
      <c r="AO78" s="563"/>
      <c r="AP78" s="563">
        <v>0</v>
      </c>
      <c r="AQ78" s="563">
        <v>0</v>
      </c>
      <c r="AR78" s="375"/>
    </row>
    <row r="79" spans="1:44" ht="47.25" x14ac:dyDescent="0.25">
      <c r="A79" s="348">
        <v>0</v>
      </c>
      <c r="B79" s="548" t="s">
        <v>765</v>
      </c>
      <c r="C79" s="565" t="s">
        <v>353</v>
      </c>
      <c r="D79" s="563">
        <v>0</v>
      </c>
      <c r="E79" s="563">
        <v>0</v>
      </c>
      <c r="F79" s="563">
        <v>0</v>
      </c>
      <c r="G79" s="563">
        <v>0</v>
      </c>
      <c r="H79" s="563">
        <v>0</v>
      </c>
      <c r="I79" s="563">
        <v>0</v>
      </c>
      <c r="J79" s="563">
        <v>0</v>
      </c>
      <c r="K79" s="563">
        <v>0</v>
      </c>
      <c r="L79" s="563">
        <v>0</v>
      </c>
      <c r="M79" s="563">
        <v>0</v>
      </c>
      <c r="N79" s="563">
        <v>0</v>
      </c>
      <c r="O79" s="563">
        <v>0</v>
      </c>
      <c r="P79" s="563">
        <v>0</v>
      </c>
      <c r="Q79" s="563">
        <v>0</v>
      </c>
      <c r="R79" s="563">
        <v>0</v>
      </c>
      <c r="S79" s="563">
        <v>0.61599999999999999</v>
      </c>
      <c r="T79" s="563">
        <v>0</v>
      </c>
      <c r="U79" s="563">
        <v>0</v>
      </c>
      <c r="V79" s="563">
        <v>0</v>
      </c>
      <c r="W79" s="563">
        <v>0.61599999999999999</v>
      </c>
      <c r="X79" s="563">
        <v>0</v>
      </c>
      <c r="Y79" s="563">
        <v>0</v>
      </c>
      <c r="Z79" s="563">
        <v>0</v>
      </c>
      <c r="AA79" s="563">
        <v>0</v>
      </c>
      <c r="AB79" s="563">
        <v>0</v>
      </c>
      <c r="AC79" s="563">
        <v>0</v>
      </c>
      <c r="AD79" s="563">
        <v>0</v>
      </c>
      <c r="AE79" s="563">
        <v>0</v>
      </c>
      <c r="AF79" s="563">
        <v>0</v>
      </c>
      <c r="AG79" s="563">
        <v>0</v>
      </c>
      <c r="AH79" s="563">
        <v>0</v>
      </c>
      <c r="AI79" s="563">
        <v>0</v>
      </c>
      <c r="AJ79" s="563">
        <v>0</v>
      </c>
      <c r="AK79" s="563">
        <v>0</v>
      </c>
      <c r="AL79" s="563">
        <v>0</v>
      </c>
      <c r="AM79" s="563">
        <v>0</v>
      </c>
      <c r="AN79" s="563"/>
      <c r="AO79" s="563"/>
      <c r="AP79" s="563">
        <v>0</v>
      </c>
      <c r="AQ79" s="563">
        <v>0</v>
      </c>
      <c r="AR79" s="375"/>
    </row>
    <row r="80" spans="1:44" ht="47.25" x14ac:dyDescent="0.25">
      <c r="A80" s="348">
        <v>0</v>
      </c>
      <c r="B80" s="548" t="s">
        <v>766</v>
      </c>
      <c r="C80" s="565" t="s">
        <v>353</v>
      </c>
      <c r="D80" s="563">
        <v>0</v>
      </c>
      <c r="E80" s="563">
        <v>0</v>
      </c>
      <c r="F80" s="563">
        <v>0</v>
      </c>
      <c r="G80" s="563">
        <v>0</v>
      </c>
      <c r="H80" s="563">
        <v>0</v>
      </c>
      <c r="I80" s="563">
        <v>0</v>
      </c>
      <c r="J80" s="563">
        <v>0</v>
      </c>
      <c r="K80" s="563">
        <v>0</v>
      </c>
      <c r="L80" s="563">
        <v>0</v>
      </c>
      <c r="M80" s="563">
        <v>0</v>
      </c>
      <c r="N80" s="563">
        <v>0</v>
      </c>
      <c r="O80" s="563">
        <v>0</v>
      </c>
      <c r="P80" s="563">
        <v>0</v>
      </c>
      <c r="Q80" s="563">
        <v>0</v>
      </c>
      <c r="R80" s="563">
        <v>6.3E-2</v>
      </c>
      <c r="S80" s="563">
        <v>0.48600000000000004</v>
      </c>
      <c r="T80" s="563">
        <v>0</v>
      </c>
      <c r="U80" s="563">
        <v>0</v>
      </c>
      <c r="V80" s="563">
        <v>6.3E-2</v>
      </c>
      <c r="W80" s="563">
        <v>0.48600000000000004</v>
      </c>
      <c r="X80" s="563">
        <v>0</v>
      </c>
      <c r="Y80" s="563">
        <v>0</v>
      </c>
      <c r="Z80" s="563">
        <v>0</v>
      </c>
      <c r="AA80" s="563">
        <v>0</v>
      </c>
      <c r="AB80" s="563">
        <v>0</v>
      </c>
      <c r="AC80" s="563">
        <v>0</v>
      </c>
      <c r="AD80" s="563">
        <v>0</v>
      </c>
      <c r="AE80" s="563">
        <v>0</v>
      </c>
      <c r="AF80" s="563">
        <v>0</v>
      </c>
      <c r="AG80" s="563">
        <v>0</v>
      </c>
      <c r="AH80" s="563">
        <v>0</v>
      </c>
      <c r="AI80" s="563">
        <v>0</v>
      </c>
      <c r="AJ80" s="563">
        <v>0</v>
      </c>
      <c r="AK80" s="563">
        <v>0</v>
      </c>
      <c r="AL80" s="563">
        <v>0</v>
      </c>
      <c r="AM80" s="563">
        <v>0</v>
      </c>
      <c r="AN80" s="563"/>
      <c r="AO80" s="563"/>
      <c r="AP80" s="563">
        <v>0</v>
      </c>
      <c r="AQ80" s="563">
        <v>0</v>
      </c>
      <c r="AR80" s="375"/>
    </row>
    <row r="81" spans="1:44" ht="31.5" x14ac:dyDescent="0.25">
      <c r="A81" s="348">
        <v>0</v>
      </c>
      <c r="B81" s="548" t="s">
        <v>768</v>
      </c>
      <c r="C81" s="565" t="s">
        <v>353</v>
      </c>
      <c r="D81" s="563">
        <v>0</v>
      </c>
      <c r="E81" s="563">
        <v>0</v>
      </c>
      <c r="F81" s="563">
        <v>0</v>
      </c>
      <c r="G81" s="563">
        <v>0</v>
      </c>
      <c r="H81" s="563">
        <v>0</v>
      </c>
      <c r="I81" s="563">
        <v>0</v>
      </c>
      <c r="J81" s="563">
        <v>0</v>
      </c>
      <c r="K81" s="563">
        <v>0</v>
      </c>
      <c r="L81" s="563">
        <v>0</v>
      </c>
      <c r="M81" s="563">
        <v>0</v>
      </c>
      <c r="N81" s="563">
        <v>0</v>
      </c>
      <c r="O81" s="563">
        <v>0</v>
      </c>
      <c r="P81" s="563">
        <v>0</v>
      </c>
      <c r="Q81" s="563">
        <v>0</v>
      </c>
      <c r="R81" s="563">
        <v>0</v>
      </c>
      <c r="S81" s="563">
        <v>0.378</v>
      </c>
      <c r="T81" s="563">
        <v>0</v>
      </c>
      <c r="U81" s="563">
        <v>0</v>
      </c>
      <c r="V81" s="563">
        <v>0</v>
      </c>
      <c r="W81" s="563">
        <v>0.378</v>
      </c>
      <c r="X81" s="563">
        <v>0</v>
      </c>
      <c r="Y81" s="563">
        <v>0</v>
      </c>
      <c r="Z81" s="563">
        <v>0</v>
      </c>
      <c r="AA81" s="563">
        <v>0</v>
      </c>
      <c r="AB81" s="563">
        <v>0</v>
      </c>
      <c r="AC81" s="563">
        <v>0</v>
      </c>
      <c r="AD81" s="563">
        <v>0</v>
      </c>
      <c r="AE81" s="563">
        <v>0</v>
      </c>
      <c r="AF81" s="563">
        <v>0</v>
      </c>
      <c r="AG81" s="563">
        <v>0</v>
      </c>
      <c r="AH81" s="563">
        <v>0</v>
      </c>
      <c r="AI81" s="563">
        <v>0</v>
      </c>
      <c r="AJ81" s="563">
        <v>0</v>
      </c>
      <c r="AK81" s="563">
        <v>0</v>
      </c>
      <c r="AL81" s="563">
        <v>0</v>
      </c>
      <c r="AM81" s="563">
        <v>0</v>
      </c>
      <c r="AN81" s="563"/>
      <c r="AO81" s="563"/>
      <c r="AP81" s="563">
        <v>0</v>
      </c>
      <c r="AQ81" s="563">
        <v>0</v>
      </c>
      <c r="AR81" s="375"/>
    </row>
    <row r="82" spans="1:44" ht="31.5" x14ac:dyDescent="0.25">
      <c r="A82" s="348">
        <v>0</v>
      </c>
      <c r="B82" s="548" t="s">
        <v>770</v>
      </c>
      <c r="C82" s="565" t="s">
        <v>353</v>
      </c>
      <c r="D82" s="563">
        <v>0</v>
      </c>
      <c r="E82" s="563">
        <v>0</v>
      </c>
      <c r="F82" s="563">
        <v>0</v>
      </c>
      <c r="G82" s="563">
        <v>0</v>
      </c>
      <c r="H82" s="563">
        <v>0</v>
      </c>
      <c r="I82" s="563">
        <v>0</v>
      </c>
      <c r="J82" s="563">
        <v>0</v>
      </c>
      <c r="K82" s="563">
        <v>0</v>
      </c>
      <c r="L82" s="563">
        <v>0</v>
      </c>
      <c r="M82" s="563">
        <v>0</v>
      </c>
      <c r="N82" s="563">
        <v>0</v>
      </c>
      <c r="O82" s="563">
        <v>0</v>
      </c>
      <c r="P82" s="563">
        <v>0</v>
      </c>
      <c r="Q82" s="563">
        <v>0.12</v>
      </c>
      <c r="R82" s="563">
        <v>0</v>
      </c>
      <c r="S82" s="563">
        <v>0</v>
      </c>
      <c r="T82" s="563">
        <v>0</v>
      </c>
      <c r="U82" s="563">
        <v>0</v>
      </c>
      <c r="V82" s="563">
        <v>0</v>
      </c>
      <c r="W82" s="563">
        <v>0.12</v>
      </c>
      <c r="X82" s="563">
        <v>0</v>
      </c>
      <c r="Y82" s="563">
        <v>0</v>
      </c>
      <c r="Z82" s="563">
        <v>0</v>
      </c>
      <c r="AA82" s="563">
        <v>0</v>
      </c>
      <c r="AB82" s="563">
        <v>0</v>
      </c>
      <c r="AC82" s="563">
        <v>0</v>
      </c>
      <c r="AD82" s="563">
        <v>0</v>
      </c>
      <c r="AE82" s="563">
        <v>0</v>
      </c>
      <c r="AF82" s="563">
        <v>0</v>
      </c>
      <c r="AG82" s="563">
        <v>0</v>
      </c>
      <c r="AH82" s="563">
        <v>0</v>
      </c>
      <c r="AI82" s="563">
        <v>0</v>
      </c>
      <c r="AJ82" s="563">
        <v>0</v>
      </c>
      <c r="AK82" s="563">
        <v>0</v>
      </c>
      <c r="AL82" s="563">
        <v>0</v>
      </c>
      <c r="AM82" s="563">
        <v>0</v>
      </c>
      <c r="AN82" s="563"/>
      <c r="AO82" s="563"/>
      <c r="AP82" s="563">
        <v>0</v>
      </c>
      <c r="AQ82" s="563">
        <v>0</v>
      </c>
      <c r="AR82" s="375"/>
    </row>
    <row r="83" spans="1:44" ht="63" x14ac:dyDescent="0.25">
      <c r="A83" s="348">
        <v>0</v>
      </c>
      <c r="B83" s="548" t="s">
        <v>771</v>
      </c>
      <c r="C83" s="565" t="s">
        <v>353</v>
      </c>
      <c r="D83" s="563">
        <v>0</v>
      </c>
      <c r="E83" s="563">
        <v>0</v>
      </c>
      <c r="F83" s="563">
        <v>0</v>
      </c>
      <c r="G83" s="563">
        <v>0</v>
      </c>
      <c r="H83" s="563">
        <v>0</v>
      </c>
      <c r="I83" s="563">
        <v>0</v>
      </c>
      <c r="J83" s="563">
        <v>0</v>
      </c>
      <c r="K83" s="563">
        <v>0</v>
      </c>
      <c r="L83" s="563">
        <v>0</v>
      </c>
      <c r="M83" s="563">
        <v>0</v>
      </c>
      <c r="N83" s="563">
        <v>0</v>
      </c>
      <c r="O83" s="563">
        <v>0</v>
      </c>
      <c r="P83" s="563">
        <v>0</v>
      </c>
      <c r="Q83" s="563">
        <v>1.1599999999999999</v>
      </c>
      <c r="R83" s="563">
        <v>0</v>
      </c>
      <c r="S83" s="563">
        <v>0</v>
      </c>
      <c r="T83" s="563">
        <v>0</v>
      </c>
      <c r="U83" s="563">
        <v>0</v>
      </c>
      <c r="V83" s="563">
        <v>0</v>
      </c>
      <c r="W83" s="563">
        <v>1.1599999999999999</v>
      </c>
      <c r="X83" s="563">
        <v>0</v>
      </c>
      <c r="Y83" s="563">
        <v>0</v>
      </c>
      <c r="Z83" s="563">
        <v>0</v>
      </c>
      <c r="AA83" s="563">
        <v>0</v>
      </c>
      <c r="AB83" s="563">
        <v>0</v>
      </c>
      <c r="AC83" s="563">
        <v>0</v>
      </c>
      <c r="AD83" s="563">
        <v>0</v>
      </c>
      <c r="AE83" s="563">
        <v>0</v>
      </c>
      <c r="AF83" s="563">
        <v>0</v>
      </c>
      <c r="AG83" s="563">
        <v>0</v>
      </c>
      <c r="AH83" s="563">
        <v>0</v>
      </c>
      <c r="AI83" s="563">
        <v>0</v>
      </c>
      <c r="AJ83" s="563">
        <v>0</v>
      </c>
      <c r="AK83" s="563">
        <v>0</v>
      </c>
      <c r="AL83" s="563">
        <v>0</v>
      </c>
      <c r="AM83" s="563">
        <v>0</v>
      </c>
      <c r="AN83" s="563"/>
      <c r="AO83" s="563"/>
      <c r="AP83" s="563">
        <v>0</v>
      </c>
      <c r="AQ83" s="563">
        <v>0</v>
      </c>
      <c r="AR83" s="375"/>
    </row>
    <row r="84" spans="1:44" ht="47.25" x14ac:dyDescent="0.25">
      <c r="A84" s="348">
        <v>0</v>
      </c>
      <c r="B84" s="548" t="s">
        <v>829</v>
      </c>
      <c r="C84" s="565" t="s">
        <v>353</v>
      </c>
      <c r="D84" s="563">
        <v>0</v>
      </c>
      <c r="E84" s="563">
        <v>0</v>
      </c>
      <c r="F84" s="563">
        <v>0</v>
      </c>
      <c r="G84" s="563">
        <v>0</v>
      </c>
      <c r="H84" s="563">
        <v>0</v>
      </c>
      <c r="I84" s="563">
        <v>0</v>
      </c>
      <c r="J84" s="563">
        <v>0</v>
      </c>
      <c r="K84" s="563">
        <v>0</v>
      </c>
      <c r="L84" s="563">
        <v>0</v>
      </c>
      <c r="M84" s="563">
        <v>0</v>
      </c>
      <c r="N84" s="563">
        <v>0</v>
      </c>
      <c r="O84" s="563">
        <v>0</v>
      </c>
      <c r="P84" s="563">
        <v>0</v>
      </c>
      <c r="Q84" s="563">
        <v>0</v>
      </c>
      <c r="R84" s="563">
        <v>0</v>
      </c>
      <c r="S84" s="563">
        <v>2.7E-2</v>
      </c>
      <c r="T84" s="563">
        <v>0</v>
      </c>
      <c r="U84" s="563">
        <v>0</v>
      </c>
      <c r="V84" s="563">
        <v>0</v>
      </c>
      <c r="W84" s="563">
        <v>2.7E-2</v>
      </c>
      <c r="X84" s="563">
        <v>0</v>
      </c>
      <c r="Y84" s="563">
        <v>0</v>
      </c>
      <c r="Z84" s="563">
        <v>0</v>
      </c>
      <c r="AA84" s="563">
        <v>0</v>
      </c>
      <c r="AB84" s="563">
        <v>0</v>
      </c>
      <c r="AC84" s="563">
        <v>0</v>
      </c>
      <c r="AD84" s="563">
        <v>0</v>
      </c>
      <c r="AE84" s="563">
        <v>0</v>
      </c>
      <c r="AF84" s="563">
        <v>0</v>
      </c>
      <c r="AG84" s="563">
        <v>0</v>
      </c>
      <c r="AH84" s="563">
        <v>0</v>
      </c>
      <c r="AI84" s="563">
        <v>0</v>
      </c>
      <c r="AJ84" s="563">
        <v>0</v>
      </c>
      <c r="AK84" s="563">
        <v>0</v>
      </c>
      <c r="AL84" s="563">
        <v>0</v>
      </c>
      <c r="AM84" s="563">
        <v>0</v>
      </c>
      <c r="AN84" s="563"/>
      <c r="AO84" s="563"/>
      <c r="AP84" s="563">
        <v>0</v>
      </c>
      <c r="AQ84" s="563">
        <v>0</v>
      </c>
      <c r="AR84" s="375"/>
    </row>
    <row r="85" spans="1:44" ht="47.25" x14ac:dyDescent="0.25">
      <c r="A85" s="348">
        <v>0</v>
      </c>
      <c r="B85" s="548" t="s">
        <v>830</v>
      </c>
      <c r="C85" s="565" t="s">
        <v>353</v>
      </c>
      <c r="D85" s="563">
        <v>0</v>
      </c>
      <c r="E85" s="563">
        <v>0</v>
      </c>
      <c r="F85" s="563">
        <v>0</v>
      </c>
      <c r="G85" s="563">
        <v>0</v>
      </c>
      <c r="H85" s="563">
        <v>0</v>
      </c>
      <c r="I85" s="563">
        <v>0</v>
      </c>
      <c r="J85" s="563">
        <v>0</v>
      </c>
      <c r="K85" s="563">
        <v>0</v>
      </c>
      <c r="L85" s="563">
        <v>0</v>
      </c>
      <c r="M85" s="563">
        <v>0</v>
      </c>
      <c r="N85" s="563">
        <v>0</v>
      </c>
      <c r="O85" s="563">
        <v>0</v>
      </c>
      <c r="P85" s="563">
        <v>0</v>
      </c>
      <c r="Q85" s="563">
        <v>0</v>
      </c>
      <c r="R85" s="563">
        <v>0</v>
      </c>
      <c r="S85" s="563">
        <v>0.156</v>
      </c>
      <c r="T85" s="563">
        <v>0</v>
      </c>
      <c r="U85" s="563">
        <v>0</v>
      </c>
      <c r="V85" s="563">
        <v>0</v>
      </c>
      <c r="W85" s="563">
        <v>0.156</v>
      </c>
      <c r="X85" s="563">
        <v>0</v>
      </c>
      <c r="Y85" s="563">
        <v>0</v>
      </c>
      <c r="Z85" s="563">
        <v>0</v>
      </c>
      <c r="AA85" s="563">
        <v>0</v>
      </c>
      <c r="AB85" s="563">
        <v>0</v>
      </c>
      <c r="AC85" s="563">
        <v>0</v>
      </c>
      <c r="AD85" s="563">
        <v>0</v>
      </c>
      <c r="AE85" s="563">
        <v>0</v>
      </c>
      <c r="AF85" s="563">
        <v>0</v>
      </c>
      <c r="AG85" s="563">
        <v>0</v>
      </c>
      <c r="AH85" s="563">
        <v>0</v>
      </c>
      <c r="AI85" s="563">
        <v>0</v>
      </c>
      <c r="AJ85" s="563">
        <v>0</v>
      </c>
      <c r="AK85" s="563">
        <v>0</v>
      </c>
      <c r="AL85" s="563">
        <v>0</v>
      </c>
      <c r="AM85" s="563">
        <v>0</v>
      </c>
      <c r="AN85" s="563"/>
      <c r="AO85" s="563"/>
      <c r="AP85" s="563">
        <v>0</v>
      </c>
      <c r="AQ85" s="563">
        <v>0</v>
      </c>
      <c r="AR85" s="375"/>
    </row>
    <row r="86" spans="1:44" ht="63" x14ac:dyDescent="0.25">
      <c r="A86" s="348">
        <v>0</v>
      </c>
      <c r="B86" s="548" t="s">
        <v>831</v>
      </c>
      <c r="C86" s="565" t="s">
        <v>353</v>
      </c>
      <c r="D86" s="563">
        <v>0</v>
      </c>
      <c r="E86" s="563">
        <v>0</v>
      </c>
      <c r="F86" s="563">
        <v>0</v>
      </c>
      <c r="G86" s="563">
        <v>0</v>
      </c>
      <c r="H86" s="563">
        <v>0</v>
      </c>
      <c r="I86" s="563">
        <v>0</v>
      </c>
      <c r="J86" s="563">
        <v>0</v>
      </c>
      <c r="K86" s="563">
        <v>0</v>
      </c>
      <c r="L86" s="563">
        <v>0</v>
      </c>
      <c r="M86" s="563">
        <v>0</v>
      </c>
      <c r="N86" s="563">
        <v>0</v>
      </c>
      <c r="O86" s="563">
        <v>0</v>
      </c>
      <c r="P86" s="563">
        <v>0</v>
      </c>
      <c r="Q86" s="563">
        <v>0</v>
      </c>
      <c r="R86" s="563">
        <v>0.16</v>
      </c>
      <c r="S86" s="563">
        <v>6.0999999999999999E-2</v>
      </c>
      <c r="T86" s="563">
        <v>0</v>
      </c>
      <c r="U86" s="563">
        <v>0</v>
      </c>
      <c r="V86" s="563">
        <v>0.16</v>
      </c>
      <c r="W86" s="563">
        <v>6.0999999999999999E-2</v>
      </c>
      <c r="X86" s="563">
        <v>0</v>
      </c>
      <c r="Y86" s="563">
        <v>0</v>
      </c>
      <c r="Z86" s="563">
        <v>0</v>
      </c>
      <c r="AA86" s="563">
        <v>0</v>
      </c>
      <c r="AB86" s="563">
        <v>0</v>
      </c>
      <c r="AC86" s="563">
        <v>0</v>
      </c>
      <c r="AD86" s="563">
        <v>0</v>
      </c>
      <c r="AE86" s="563">
        <v>0</v>
      </c>
      <c r="AF86" s="563">
        <v>0</v>
      </c>
      <c r="AG86" s="563">
        <v>0</v>
      </c>
      <c r="AH86" s="563">
        <v>0</v>
      </c>
      <c r="AI86" s="563">
        <v>0</v>
      </c>
      <c r="AJ86" s="563">
        <v>0</v>
      </c>
      <c r="AK86" s="563">
        <v>0</v>
      </c>
      <c r="AL86" s="563">
        <v>0</v>
      </c>
      <c r="AM86" s="563">
        <v>0</v>
      </c>
      <c r="AN86" s="563"/>
      <c r="AO86" s="563"/>
      <c r="AP86" s="563">
        <v>0</v>
      </c>
      <c r="AQ86" s="563">
        <v>0</v>
      </c>
      <c r="AR86" s="375"/>
    </row>
    <row r="87" spans="1:44" ht="63" x14ac:dyDescent="0.25">
      <c r="A87" s="348">
        <v>0</v>
      </c>
      <c r="B87" s="548" t="s">
        <v>832</v>
      </c>
      <c r="C87" s="565" t="s">
        <v>353</v>
      </c>
      <c r="D87" s="563">
        <v>0</v>
      </c>
      <c r="E87" s="563">
        <v>0</v>
      </c>
      <c r="F87" s="563">
        <v>0</v>
      </c>
      <c r="G87" s="563">
        <v>0</v>
      </c>
      <c r="H87" s="563">
        <v>0</v>
      </c>
      <c r="I87" s="563">
        <v>0</v>
      </c>
      <c r="J87" s="563">
        <v>0</v>
      </c>
      <c r="K87" s="563">
        <v>0</v>
      </c>
      <c r="L87" s="563">
        <v>0</v>
      </c>
      <c r="M87" s="563">
        <v>0</v>
      </c>
      <c r="N87" s="563">
        <v>0</v>
      </c>
      <c r="O87" s="563">
        <v>0</v>
      </c>
      <c r="P87" s="563">
        <v>0</v>
      </c>
      <c r="Q87" s="563">
        <v>0</v>
      </c>
      <c r="R87" s="563">
        <v>0</v>
      </c>
      <c r="S87" s="563">
        <v>0</v>
      </c>
      <c r="T87" s="563">
        <v>0</v>
      </c>
      <c r="U87" s="563">
        <v>0.1</v>
      </c>
      <c r="V87" s="563">
        <v>0</v>
      </c>
      <c r="W87" s="563">
        <v>0.1</v>
      </c>
      <c r="X87" s="563">
        <v>0</v>
      </c>
      <c r="Y87" s="563">
        <v>0</v>
      </c>
      <c r="Z87" s="563">
        <v>0</v>
      </c>
      <c r="AA87" s="563">
        <v>0</v>
      </c>
      <c r="AB87" s="563">
        <v>0</v>
      </c>
      <c r="AC87" s="563">
        <v>0</v>
      </c>
      <c r="AD87" s="563">
        <v>0</v>
      </c>
      <c r="AE87" s="563">
        <v>0</v>
      </c>
      <c r="AF87" s="563">
        <v>0</v>
      </c>
      <c r="AG87" s="563">
        <v>0</v>
      </c>
      <c r="AH87" s="563">
        <v>0</v>
      </c>
      <c r="AI87" s="563">
        <v>0</v>
      </c>
      <c r="AJ87" s="563">
        <v>0</v>
      </c>
      <c r="AK87" s="563">
        <v>0</v>
      </c>
      <c r="AL87" s="563">
        <v>0</v>
      </c>
      <c r="AM87" s="563">
        <v>0</v>
      </c>
      <c r="AN87" s="563"/>
      <c r="AO87" s="563"/>
      <c r="AP87" s="563">
        <v>0</v>
      </c>
      <c r="AQ87" s="563">
        <v>0</v>
      </c>
      <c r="AR87" s="375"/>
    </row>
    <row r="88" spans="1:44" ht="47.25" x14ac:dyDescent="0.25">
      <c r="A88" s="348">
        <v>0</v>
      </c>
      <c r="B88" s="548" t="s">
        <v>833</v>
      </c>
      <c r="C88" s="565" t="s">
        <v>353</v>
      </c>
      <c r="D88" s="563">
        <v>0</v>
      </c>
      <c r="E88" s="563">
        <v>0</v>
      </c>
      <c r="F88" s="563">
        <v>0</v>
      </c>
      <c r="G88" s="563">
        <v>0</v>
      </c>
      <c r="H88" s="563">
        <v>0</v>
      </c>
      <c r="I88" s="563">
        <v>0</v>
      </c>
      <c r="J88" s="563">
        <v>0</v>
      </c>
      <c r="K88" s="563">
        <v>0</v>
      </c>
      <c r="L88" s="563">
        <v>0</v>
      </c>
      <c r="M88" s="563">
        <v>0</v>
      </c>
      <c r="N88" s="563">
        <v>0</v>
      </c>
      <c r="O88" s="563">
        <v>0</v>
      </c>
      <c r="P88" s="563">
        <v>0</v>
      </c>
      <c r="Q88" s="563">
        <v>0</v>
      </c>
      <c r="R88" s="563">
        <v>0</v>
      </c>
      <c r="S88" s="563">
        <v>0</v>
      </c>
      <c r="T88" s="563">
        <v>0</v>
      </c>
      <c r="U88" s="563">
        <v>0.33500000000000002</v>
      </c>
      <c r="V88" s="563">
        <v>0</v>
      </c>
      <c r="W88" s="563">
        <v>0.33500000000000002</v>
      </c>
      <c r="X88" s="563">
        <v>0</v>
      </c>
      <c r="Y88" s="563">
        <v>0</v>
      </c>
      <c r="Z88" s="563">
        <v>0</v>
      </c>
      <c r="AA88" s="563">
        <v>0</v>
      </c>
      <c r="AB88" s="563">
        <v>0</v>
      </c>
      <c r="AC88" s="563">
        <v>0</v>
      </c>
      <c r="AD88" s="563">
        <v>0</v>
      </c>
      <c r="AE88" s="563">
        <v>0</v>
      </c>
      <c r="AF88" s="563">
        <v>0</v>
      </c>
      <c r="AG88" s="563">
        <v>0</v>
      </c>
      <c r="AH88" s="563">
        <v>0</v>
      </c>
      <c r="AI88" s="563">
        <v>0</v>
      </c>
      <c r="AJ88" s="563">
        <v>0</v>
      </c>
      <c r="AK88" s="563">
        <v>0</v>
      </c>
      <c r="AL88" s="563">
        <v>0</v>
      </c>
      <c r="AM88" s="563">
        <v>0</v>
      </c>
      <c r="AN88" s="563"/>
      <c r="AO88" s="563"/>
      <c r="AP88" s="563">
        <v>0</v>
      </c>
      <c r="AQ88" s="563">
        <v>0</v>
      </c>
      <c r="AR88" s="375"/>
    </row>
    <row r="89" spans="1:44" ht="63" x14ac:dyDescent="0.25">
      <c r="A89" s="348">
        <v>0</v>
      </c>
      <c r="B89" s="548" t="s">
        <v>834</v>
      </c>
      <c r="C89" s="565" t="s">
        <v>353</v>
      </c>
      <c r="D89" s="563">
        <v>0</v>
      </c>
      <c r="E89" s="563">
        <v>0</v>
      </c>
      <c r="F89" s="563">
        <v>0</v>
      </c>
      <c r="G89" s="563">
        <v>0</v>
      </c>
      <c r="H89" s="563">
        <v>0</v>
      </c>
      <c r="I89" s="563">
        <v>0</v>
      </c>
      <c r="J89" s="563">
        <v>0</v>
      </c>
      <c r="K89" s="563">
        <v>0</v>
      </c>
      <c r="L89" s="563">
        <v>0</v>
      </c>
      <c r="M89" s="563">
        <v>0</v>
      </c>
      <c r="N89" s="563">
        <v>0</v>
      </c>
      <c r="O89" s="563">
        <v>0</v>
      </c>
      <c r="P89" s="563">
        <v>0</v>
      </c>
      <c r="Q89" s="563">
        <v>0</v>
      </c>
      <c r="R89" s="563">
        <v>0.16</v>
      </c>
      <c r="S89" s="563">
        <v>9.7000000000000003E-2</v>
      </c>
      <c r="T89" s="563">
        <v>0</v>
      </c>
      <c r="U89" s="563">
        <v>0</v>
      </c>
      <c r="V89" s="563">
        <v>0.16</v>
      </c>
      <c r="W89" s="563">
        <v>9.7000000000000003E-2</v>
      </c>
      <c r="X89" s="563">
        <v>0</v>
      </c>
      <c r="Y89" s="563">
        <v>0</v>
      </c>
      <c r="Z89" s="563">
        <v>0</v>
      </c>
      <c r="AA89" s="563">
        <v>0</v>
      </c>
      <c r="AB89" s="563">
        <v>0</v>
      </c>
      <c r="AC89" s="563">
        <v>0</v>
      </c>
      <c r="AD89" s="563">
        <v>0</v>
      </c>
      <c r="AE89" s="563">
        <v>0</v>
      </c>
      <c r="AF89" s="563">
        <v>0</v>
      </c>
      <c r="AG89" s="563">
        <v>0</v>
      </c>
      <c r="AH89" s="563">
        <v>0</v>
      </c>
      <c r="AI89" s="563">
        <v>0</v>
      </c>
      <c r="AJ89" s="563">
        <v>0</v>
      </c>
      <c r="AK89" s="563">
        <v>0</v>
      </c>
      <c r="AL89" s="563">
        <v>0</v>
      </c>
      <c r="AM89" s="563">
        <v>0</v>
      </c>
      <c r="AN89" s="563"/>
      <c r="AO89" s="563"/>
      <c r="AP89" s="563">
        <v>0</v>
      </c>
      <c r="AQ89" s="563">
        <v>0</v>
      </c>
      <c r="AR89" s="375"/>
    </row>
    <row r="90" spans="1:44" ht="47.25" x14ac:dyDescent="0.25">
      <c r="A90" s="348">
        <v>0</v>
      </c>
      <c r="B90" s="548" t="s">
        <v>835</v>
      </c>
      <c r="C90" s="565" t="s">
        <v>353</v>
      </c>
      <c r="D90" s="563">
        <v>0</v>
      </c>
      <c r="E90" s="563">
        <v>0</v>
      </c>
      <c r="F90" s="563">
        <v>0</v>
      </c>
      <c r="G90" s="563">
        <v>0</v>
      </c>
      <c r="H90" s="563">
        <v>0</v>
      </c>
      <c r="I90" s="563">
        <v>0</v>
      </c>
      <c r="J90" s="563">
        <v>0</v>
      </c>
      <c r="K90" s="563">
        <v>0</v>
      </c>
      <c r="L90" s="563">
        <v>0</v>
      </c>
      <c r="M90" s="563">
        <v>0</v>
      </c>
      <c r="N90" s="563">
        <v>0</v>
      </c>
      <c r="O90" s="563">
        <v>0</v>
      </c>
      <c r="P90" s="563">
        <v>0</v>
      </c>
      <c r="Q90" s="563">
        <v>0</v>
      </c>
      <c r="R90" s="563">
        <v>0</v>
      </c>
      <c r="S90" s="563">
        <v>0</v>
      </c>
      <c r="T90" s="563">
        <v>0</v>
      </c>
      <c r="U90" s="563">
        <v>0.94399999999999995</v>
      </c>
      <c r="V90" s="563">
        <v>0</v>
      </c>
      <c r="W90" s="563">
        <v>0.94399999999999995</v>
      </c>
      <c r="X90" s="563">
        <v>0</v>
      </c>
      <c r="Y90" s="563">
        <v>0</v>
      </c>
      <c r="Z90" s="563">
        <v>0</v>
      </c>
      <c r="AA90" s="563">
        <v>0</v>
      </c>
      <c r="AB90" s="563">
        <v>0</v>
      </c>
      <c r="AC90" s="563">
        <v>0</v>
      </c>
      <c r="AD90" s="563">
        <v>0</v>
      </c>
      <c r="AE90" s="563">
        <v>0</v>
      </c>
      <c r="AF90" s="563">
        <v>0</v>
      </c>
      <c r="AG90" s="563">
        <v>0</v>
      </c>
      <c r="AH90" s="563">
        <v>0</v>
      </c>
      <c r="AI90" s="563">
        <v>0</v>
      </c>
      <c r="AJ90" s="563">
        <v>0</v>
      </c>
      <c r="AK90" s="563">
        <v>0</v>
      </c>
      <c r="AL90" s="563">
        <v>0</v>
      </c>
      <c r="AM90" s="563">
        <v>0</v>
      </c>
      <c r="AN90" s="563"/>
      <c r="AO90" s="563"/>
      <c r="AP90" s="563">
        <v>0</v>
      </c>
      <c r="AQ90" s="563">
        <v>0</v>
      </c>
      <c r="AR90" s="375"/>
    </row>
    <row r="91" spans="1:44" ht="31.5" x14ac:dyDescent="0.25">
      <c r="A91" s="348">
        <v>0</v>
      </c>
      <c r="B91" s="548" t="s">
        <v>837</v>
      </c>
      <c r="C91" s="565" t="s">
        <v>353</v>
      </c>
      <c r="D91" s="563">
        <v>0</v>
      </c>
      <c r="E91" s="563">
        <v>0</v>
      </c>
      <c r="F91" s="563">
        <v>0</v>
      </c>
      <c r="G91" s="563">
        <v>0</v>
      </c>
      <c r="H91" s="563">
        <v>0</v>
      </c>
      <c r="I91" s="563">
        <v>0</v>
      </c>
      <c r="J91" s="563">
        <v>0</v>
      </c>
      <c r="K91" s="563">
        <v>0</v>
      </c>
      <c r="L91" s="563">
        <v>0</v>
      </c>
      <c r="M91" s="563">
        <v>0</v>
      </c>
      <c r="N91" s="563">
        <v>0</v>
      </c>
      <c r="O91" s="563">
        <v>0</v>
      </c>
      <c r="P91" s="563">
        <v>0</v>
      </c>
      <c r="Q91" s="563">
        <v>0</v>
      </c>
      <c r="R91" s="563">
        <v>0</v>
      </c>
      <c r="S91" s="563">
        <v>0</v>
      </c>
      <c r="T91" s="563">
        <v>0.1</v>
      </c>
      <c r="U91" s="563">
        <v>5.5E-2</v>
      </c>
      <c r="V91" s="563">
        <v>0.1</v>
      </c>
      <c r="W91" s="563">
        <v>5.5E-2</v>
      </c>
      <c r="X91" s="563">
        <v>0</v>
      </c>
      <c r="Y91" s="563">
        <v>0</v>
      </c>
      <c r="Z91" s="563">
        <v>0</v>
      </c>
      <c r="AA91" s="563">
        <v>0</v>
      </c>
      <c r="AB91" s="563">
        <v>0</v>
      </c>
      <c r="AC91" s="563">
        <v>0</v>
      </c>
      <c r="AD91" s="563">
        <v>0</v>
      </c>
      <c r="AE91" s="563">
        <v>0</v>
      </c>
      <c r="AF91" s="563">
        <v>0</v>
      </c>
      <c r="AG91" s="563">
        <v>0</v>
      </c>
      <c r="AH91" s="563">
        <v>0</v>
      </c>
      <c r="AI91" s="563">
        <v>0</v>
      </c>
      <c r="AJ91" s="563">
        <v>0</v>
      </c>
      <c r="AK91" s="563">
        <v>0</v>
      </c>
      <c r="AL91" s="563">
        <v>0</v>
      </c>
      <c r="AM91" s="563">
        <v>0</v>
      </c>
      <c r="AN91" s="563"/>
      <c r="AO91" s="563"/>
      <c r="AP91" s="563">
        <v>0</v>
      </c>
      <c r="AQ91" s="563">
        <v>0</v>
      </c>
      <c r="AR91" s="375"/>
    </row>
    <row r="92" spans="1:44" ht="47.25" x14ac:dyDescent="0.25">
      <c r="A92" s="348">
        <v>0</v>
      </c>
      <c r="B92" s="548" t="s">
        <v>838</v>
      </c>
      <c r="C92" s="565" t="s">
        <v>353</v>
      </c>
      <c r="D92" s="563">
        <v>0</v>
      </c>
      <c r="E92" s="563">
        <v>0</v>
      </c>
      <c r="F92" s="563">
        <v>0</v>
      </c>
      <c r="G92" s="563">
        <v>0</v>
      </c>
      <c r="H92" s="563">
        <v>0</v>
      </c>
      <c r="I92" s="563">
        <v>0</v>
      </c>
      <c r="J92" s="563">
        <v>0</v>
      </c>
      <c r="K92" s="563">
        <v>0</v>
      </c>
      <c r="L92" s="563">
        <v>0</v>
      </c>
      <c r="M92" s="563">
        <v>0</v>
      </c>
      <c r="N92" s="563">
        <v>0</v>
      </c>
      <c r="O92" s="563">
        <v>0</v>
      </c>
      <c r="P92" s="563">
        <v>0</v>
      </c>
      <c r="Q92" s="563">
        <v>0</v>
      </c>
      <c r="R92" s="563">
        <v>0</v>
      </c>
      <c r="S92" s="563">
        <v>0</v>
      </c>
      <c r="T92" s="563">
        <v>0</v>
      </c>
      <c r="U92" s="563">
        <v>0.59099999999999997</v>
      </c>
      <c r="V92" s="563">
        <v>0</v>
      </c>
      <c r="W92" s="563">
        <v>0.59099999999999997</v>
      </c>
      <c r="X92" s="563">
        <v>0</v>
      </c>
      <c r="Y92" s="563">
        <v>0</v>
      </c>
      <c r="Z92" s="563">
        <v>0</v>
      </c>
      <c r="AA92" s="563">
        <v>0</v>
      </c>
      <c r="AB92" s="563">
        <v>0</v>
      </c>
      <c r="AC92" s="563">
        <v>0</v>
      </c>
      <c r="AD92" s="563">
        <v>0</v>
      </c>
      <c r="AE92" s="563">
        <v>0</v>
      </c>
      <c r="AF92" s="563">
        <v>0</v>
      </c>
      <c r="AG92" s="563">
        <v>0</v>
      </c>
      <c r="AH92" s="563">
        <v>0</v>
      </c>
      <c r="AI92" s="563">
        <v>0</v>
      </c>
      <c r="AJ92" s="563">
        <v>0</v>
      </c>
      <c r="AK92" s="563">
        <v>0</v>
      </c>
      <c r="AL92" s="563">
        <v>0</v>
      </c>
      <c r="AM92" s="563">
        <v>0</v>
      </c>
      <c r="AN92" s="563"/>
      <c r="AO92" s="563"/>
      <c r="AP92" s="563">
        <v>0</v>
      </c>
      <c r="AQ92" s="563">
        <v>0</v>
      </c>
      <c r="AR92" s="375"/>
    </row>
    <row r="93" spans="1:44" ht="47.25" x14ac:dyDescent="0.25">
      <c r="A93" s="348">
        <v>0</v>
      </c>
      <c r="B93" s="548" t="s">
        <v>839</v>
      </c>
      <c r="C93" s="565" t="s">
        <v>353</v>
      </c>
      <c r="D93" s="563">
        <v>0</v>
      </c>
      <c r="E93" s="563">
        <v>0</v>
      </c>
      <c r="F93" s="563">
        <v>0</v>
      </c>
      <c r="G93" s="563">
        <v>0</v>
      </c>
      <c r="H93" s="563">
        <v>0</v>
      </c>
      <c r="I93" s="563">
        <v>0</v>
      </c>
      <c r="J93" s="563">
        <v>0</v>
      </c>
      <c r="K93" s="563">
        <v>0</v>
      </c>
      <c r="L93" s="563">
        <v>0</v>
      </c>
      <c r="M93" s="563">
        <v>0</v>
      </c>
      <c r="N93" s="563">
        <v>0</v>
      </c>
      <c r="O93" s="563">
        <v>0</v>
      </c>
      <c r="P93" s="563">
        <v>0</v>
      </c>
      <c r="Q93" s="563">
        <v>0</v>
      </c>
      <c r="R93" s="563">
        <v>0</v>
      </c>
      <c r="S93" s="563">
        <v>0</v>
      </c>
      <c r="T93" s="563">
        <v>0</v>
      </c>
      <c r="U93" s="563">
        <v>0.62</v>
      </c>
      <c r="V93" s="563">
        <v>0</v>
      </c>
      <c r="W93" s="563">
        <v>0.62</v>
      </c>
      <c r="X93" s="563">
        <v>0</v>
      </c>
      <c r="Y93" s="563">
        <v>0</v>
      </c>
      <c r="Z93" s="563">
        <v>0</v>
      </c>
      <c r="AA93" s="563">
        <v>0</v>
      </c>
      <c r="AB93" s="563">
        <v>0</v>
      </c>
      <c r="AC93" s="563">
        <v>0</v>
      </c>
      <c r="AD93" s="563">
        <v>0</v>
      </c>
      <c r="AE93" s="563">
        <v>0</v>
      </c>
      <c r="AF93" s="563">
        <v>0</v>
      </c>
      <c r="AG93" s="563">
        <v>0</v>
      </c>
      <c r="AH93" s="563">
        <v>0</v>
      </c>
      <c r="AI93" s="563">
        <v>0</v>
      </c>
      <c r="AJ93" s="563">
        <v>0</v>
      </c>
      <c r="AK93" s="563">
        <v>0</v>
      </c>
      <c r="AL93" s="563">
        <v>0</v>
      </c>
      <c r="AM93" s="563">
        <v>0</v>
      </c>
      <c r="AN93" s="563"/>
      <c r="AO93" s="563"/>
      <c r="AP93" s="563">
        <v>0</v>
      </c>
      <c r="AQ93" s="563">
        <v>0</v>
      </c>
      <c r="AR93" s="375"/>
    </row>
    <row r="94" spans="1:44" ht="47.25" x14ac:dyDescent="0.25">
      <c r="A94" s="348">
        <v>0</v>
      </c>
      <c r="B94" s="548" t="s">
        <v>841</v>
      </c>
      <c r="C94" s="565" t="s">
        <v>353</v>
      </c>
      <c r="D94" s="563">
        <v>0</v>
      </c>
      <c r="E94" s="563">
        <v>0</v>
      </c>
      <c r="F94" s="563">
        <v>0</v>
      </c>
      <c r="G94" s="563">
        <v>0</v>
      </c>
      <c r="H94" s="563">
        <v>0</v>
      </c>
      <c r="I94" s="563">
        <v>0</v>
      </c>
      <c r="J94" s="563">
        <v>0</v>
      </c>
      <c r="K94" s="563">
        <v>0</v>
      </c>
      <c r="L94" s="563">
        <v>0</v>
      </c>
      <c r="M94" s="563">
        <v>0</v>
      </c>
      <c r="N94" s="563">
        <v>0</v>
      </c>
      <c r="O94" s="563">
        <v>0</v>
      </c>
      <c r="P94" s="563">
        <v>0</v>
      </c>
      <c r="Q94" s="563">
        <v>0</v>
      </c>
      <c r="R94" s="563">
        <v>0</v>
      </c>
      <c r="S94" s="563">
        <v>0</v>
      </c>
      <c r="T94" s="563">
        <v>0</v>
      </c>
      <c r="U94" s="563">
        <v>0.02</v>
      </c>
      <c r="V94" s="563">
        <v>0</v>
      </c>
      <c r="W94" s="563">
        <v>0.02</v>
      </c>
      <c r="X94" s="563">
        <v>0</v>
      </c>
      <c r="Y94" s="563">
        <v>0</v>
      </c>
      <c r="Z94" s="563">
        <v>0</v>
      </c>
      <c r="AA94" s="563">
        <v>0</v>
      </c>
      <c r="AB94" s="563">
        <v>0</v>
      </c>
      <c r="AC94" s="563">
        <v>0</v>
      </c>
      <c r="AD94" s="563">
        <v>0</v>
      </c>
      <c r="AE94" s="563">
        <v>0</v>
      </c>
      <c r="AF94" s="563">
        <v>0</v>
      </c>
      <c r="AG94" s="563">
        <v>0</v>
      </c>
      <c r="AH94" s="563">
        <v>0</v>
      </c>
      <c r="AI94" s="563">
        <v>0</v>
      </c>
      <c r="AJ94" s="563">
        <v>0</v>
      </c>
      <c r="AK94" s="563">
        <v>0</v>
      </c>
      <c r="AL94" s="563">
        <v>0</v>
      </c>
      <c r="AM94" s="563">
        <v>0</v>
      </c>
      <c r="AN94" s="563"/>
      <c r="AO94" s="563"/>
      <c r="AP94" s="563">
        <v>0</v>
      </c>
      <c r="AQ94" s="563">
        <v>0</v>
      </c>
      <c r="AR94" s="375"/>
    </row>
    <row r="95" spans="1:44" ht="110.25" x14ac:dyDescent="0.25">
      <c r="A95" s="348">
        <v>0</v>
      </c>
      <c r="B95" s="548" t="s">
        <v>842</v>
      </c>
      <c r="C95" s="565" t="s">
        <v>353</v>
      </c>
      <c r="D95" s="563">
        <v>0</v>
      </c>
      <c r="E95" s="563">
        <v>0</v>
      </c>
      <c r="F95" s="563">
        <v>0</v>
      </c>
      <c r="G95" s="563">
        <v>0</v>
      </c>
      <c r="H95" s="563">
        <v>0</v>
      </c>
      <c r="I95" s="563">
        <v>0</v>
      </c>
      <c r="J95" s="563">
        <v>0</v>
      </c>
      <c r="K95" s="563">
        <v>0</v>
      </c>
      <c r="L95" s="563">
        <v>0</v>
      </c>
      <c r="M95" s="563">
        <v>0</v>
      </c>
      <c r="N95" s="563">
        <v>0</v>
      </c>
      <c r="O95" s="563">
        <v>0</v>
      </c>
      <c r="P95" s="563">
        <v>0</v>
      </c>
      <c r="Q95" s="563">
        <v>0</v>
      </c>
      <c r="R95" s="563">
        <v>0.26</v>
      </c>
      <c r="S95" s="563">
        <v>0.85499999999999998</v>
      </c>
      <c r="T95" s="563">
        <v>0</v>
      </c>
      <c r="U95" s="563">
        <v>0</v>
      </c>
      <c r="V95" s="563">
        <v>0.26</v>
      </c>
      <c r="W95" s="563">
        <v>0.85499999999999998</v>
      </c>
      <c r="X95" s="563">
        <v>0</v>
      </c>
      <c r="Y95" s="563">
        <v>0</v>
      </c>
      <c r="Z95" s="563">
        <v>0</v>
      </c>
      <c r="AA95" s="563">
        <v>0</v>
      </c>
      <c r="AB95" s="563">
        <v>0</v>
      </c>
      <c r="AC95" s="563">
        <v>0</v>
      </c>
      <c r="AD95" s="563">
        <v>0</v>
      </c>
      <c r="AE95" s="563">
        <v>0</v>
      </c>
      <c r="AF95" s="563">
        <v>0</v>
      </c>
      <c r="AG95" s="563">
        <v>0</v>
      </c>
      <c r="AH95" s="563">
        <v>0</v>
      </c>
      <c r="AI95" s="563">
        <v>0</v>
      </c>
      <c r="AJ95" s="563">
        <v>0</v>
      </c>
      <c r="AK95" s="563">
        <v>0</v>
      </c>
      <c r="AL95" s="563">
        <v>0</v>
      </c>
      <c r="AM95" s="563">
        <v>0</v>
      </c>
      <c r="AN95" s="563"/>
      <c r="AO95" s="563"/>
      <c r="AP95" s="563">
        <v>0</v>
      </c>
      <c r="AQ95" s="563">
        <v>0</v>
      </c>
      <c r="AR95" s="375"/>
    </row>
    <row r="96" spans="1:44" ht="47.25" x14ac:dyDescent="0.25">
      <c r="A96" s="348">
        <v>0</v>
      </c>
      <c r="B96" s="548" t="s">
        <v>843</v>
      </c>
      <c r="C96" s="565" t="s">
        <v>353</v>
      </c>
      <c r="D96" s="563">
        <v>0</v>
      </c>
      <c r="E96" s="563">
        <v>0</v>
      </c>
      <c r="F96" s="563">
        <v>0</v>
      </c>
      <c r="G96" s="563">
        <v>0</v>
      </c>
      <c r="H96" s="563">
        <v>0</v>
      </c>
      <c r="I96" s="563">
        <v>0</v>
      </c>
      <c r="J96" s="563">
        <v>0</v>
      </c>
      <c r="K96" s="563">
        <v>0</v>
      </c>
      <c r="L96" s="563">
        <v>0</v>
      </c>
      <c r="M96" s="563">
        <v>0</v>
      </c>
      <c r="N96" s="563">
        <v>0</v>
      </c>
      <c r="O96" s="563">
        <v>0</v>
      </c>
      <c r="P96" s="563">
        <v>0</v>
      </c>
      <c r="Q96" s="563">
        <v>0</v>
      </c>
      <c r="R96" s="563">
        <v>0</v>
      </c>
      <c r="S96" s="563">
        <v>0</v>
      </c>
      <c r="T96" s="563">
        <v>0.16</v>
      </c>
      <c r="U96" s="563">
        <v>0.31</v>
      </c>
      <c r="V96" s="563">
        <v>0.16</v>
      </c>
      <c r="W96" s="563">
        <v>0.31</v>
      </c>
      <c r="X96" s="563">
        <v>0</v>
      </c>
      <c r="Y96" s="563">
        <v>0</v>
      </c>
      <c r="Z96" s="563">
        <v>0</v>
      </c>
      <c r="AA96" s="563">
        <v>0</v>
      </c>
      <c r="AB96" s="563">
        <v>0</v>
      </c>
      <c r="AC96" s="563">
        <v>0</v>
      </c>
      <c r="AD96" s="563">
        <v>0</v>
      </c>
      <c r="AE96" s="563">
        <v>0</v>
      </c>
      <c r="AF96" s="563">
        <v>0</v>
      </c>
      <c r="AG96" s="563">
        <v>0</v>
      </c>
      <c r="AH96" s="563">
        <v>0</v>
      </c>
      <c r="AI96" s="563">
        <v>0</v>
      </c>
      <c r="AJ96" s="563">
        <v>0</v>
      </c>
      <c r="AK96" s="563">
        <v>0</v>
      </c>
      <c r="AL96" s="563">
        <v>0</v>
      </c>
      <c r="AM96" s="563">
        <v>0</v>
      </c>
      <c r="AN96" s="563"/>
      <c r="AO96" s="563"/>
      <c r="AP96" s="563">
        <v>0</v>
      </c>
      <c r="AQ96" s="563">
        <v>0</v>
      </c>
      <c r="AR96" s="375"/>
    </row>
    <row r="97" spans="1:44" ht="47.25" x14ac:dyDescent="0.25">
      <c r="A97" s="348">
        <v>0</v>
      </c>
      <c r="B97" s="548" t="s">
        <v>845</v>
      </c>
      <c r="C97" s="565" t="s">
        <v>353</v>
      </c>
      <c r="D97" s="563">
        <v>0</v>
      </c>
      <c r="E97" s="563">
        <v>0</v>
      </c>
      <c r="F97" s="563">
        <v>0</v>
      </c>
      <c r="G97" s="563">
        <v>0</v>
      </c>
      <c r="H97" s="563">
        <v>0</v>
      </c>
      <c r="I97" s="563">
        <v>0</v>
      </c>
      <c r="J97" s="563">
        <v>0</v>
      </c>
      <c r="K97" s="563">
        <v>0</v>
      </c>
      <c r="L97" s="563">
        <v>0</v>
      </c>
      <c r="M97" s="563">
        <v>0</v>
      </c>
      <c r="N97" s="563">
        <v>0</v>
      </c>
      <c r="O97" s="563">
        <v>0</v>
      </c>
      <c r="P97" s="563">
        <v>0</v>
      </c>
      <c r="Q97" s="563">
        <v>0</v>
      </c>
      <c r="R97" s="563">
        <v>0.1</v>
      </c>
      <c r="S97" s="563">
        <v>0.04</v>
      </c>
      <c r="T97" s="563">
        <v>0</v>
      </c>
      <c r="U97" s="563">
        <v>0</v>
      </c>
      <c r="V97" s="563">
        <v>0.1</v>
      </c>
      <c r="W97" s="563">
        <v>0.04</v>
      </c>
      <c r="X97" s="563">
        <v>0</v>
      </c>
      <c r="Y97" s="563">
        <v>0</v>
      </c>
      <c r="Z97" s="563">
        <v>0</v>
      </c>
      <c r="AA97" s="563">
        <v>0</v>
      </c>
      <c r="AB97" s="563">
        <v>0</v>
      </c>
      <c r="AC97" s="563">
        <v>0</v>
      </c>
      <c r="AD97" s="563">
        <v>0</v>
      </c>
      <c r="AE97" s="563">
        <v>0</v>
      </c>
      <c r="AF97" s="563">
        <v>0</v>
      </c>
      <c r="AG97" s="563">
        <v>0</v>
      </c>
      <c r="AH97" s="563">
        <v>0</v>
      </c>
      <c r="AI97" s="563">
        <v>0</v>
      </c>
      <c r="AJ97" s="563">
        <v>0</v>
      </c>
      <c r="AK97" s="563">
        <v>0</v>
      </c>
      <c r="AL97" s="563">
        <v>0</v>
      </c>
      <c r="AM97" s="563">
        <v>0</v>
      </c>
      <c r="AN97" s="563"/>
      <c r="AO97" s="563"/>
      <c r="AP97" s="563">
        <v>0</v>
      </c>
      <c r="AQ97" s="563">
        <v>0</v>
      </c>
      <c r="AR97" s="375"/>
    </row>
    <row r="98" spans="1:44" ht="31.5" x14ac:dyDescent="0.25">
      <c r="A98" s="348">
        <v>0</v>
      </c>
      <c r="B98" s="548" t="s">
        <v>943</v>
      </c>
      <c r="C98" s="565" t="s">
        <v>353</v>
      </c>
      <c r="D98" s="563">
        <v>0</v>
      </c>
      <c r="E98" s="563">
        <v>0</v>
      </c>
      <c r="F98" s="563">
        <v>0</v>
      </c>
      <c r="G98" s="563">
        <v>0</v>
      </c>
      <c r="H98" s="563">
        <v>0</v>
      </c>
      <c r="I98" s="563">
        <v>0</v>
      </c>
      <c r="J98" s="563">
        <v>0</v>
      </c>
      <c r="K98" s="563">
        <v>0</v>
      </c>
      <c r="L98" s="563">
        <v>0</v>
      </c>
      <c r="M98" s="563">
        <v>0</v>
      </c>
      <c r="N98" s="563">
        <v>0</v>
      </c>
      <c r="O98" s="563">
        <v>0</v>
      </c>
      <c r="P98" s="563">
        <v>0</v>
      </c>
      <c r="Q98" s="563">
        <v>0</v>
      </c>
      <c r="R98" s="563">
        <v>0</v>
      </c>
      <c r="S98" s="563">
        <v>0</v>
      </c>
      <c r="T98" s="563">
        <v>0</v>
      </c>
      <c r="U98" s="563">
        <v>0.63</v>
      </c>
      <c r="V98" s="563">
        <v>0</v>
      </c>
      <c r="W98" s="563">
        <v>0.63</v>
      </c>
      <c r="X98" s="563">
        <v>0</v>
      </c>
      <c r="Y98" s="563">
        <v>0</v>
      </c>
      <c r="Z98" s="563">
        <v>0</v>
      </c>
      <c r="AA98" s="563">
        <v>0</v>
      </c>
      <c r="AB98" s="563">
        <v>0</v>
      </c>
      <c r="AC98" s="563">
        <v>0</v>
      </c>
      <c r="AD98" s="563">
        <v>0</v>
      </c>
      <c r="AE98" s="563">
        <v>0</v>
      </c>
      <c r="AF98" s="563">
        <v>0</v>
      </c>
      <c r="AG98" s="563">
        <v>0</v>
      </c>
      <c r="AH98" s="563">
        <v>0</v>
      </c>
      <c r="AI98" s="563">
        <v>0</v>
      </c>
      <c r="AJ98" s="563">
        <v>0</v>
      </c>
      <c r="AK98" s="563">
        <v>0</v>
      </c>
      <c r="AL98" s="563">
        <v>0</v>
      </c>
      <c r="AM98" s="563">
        <v>0</v>
      </c>
      <c r="AN98" s="563"/>
      <c r="AO98" s="563"/>
      <c r="AP98" s="563">
        <v>0</v>
      </c>
      <c r="AQ98" s="563">
        <v>0</v>
      </c>
      <c r="AR98" s="375"/>
    </row>
    <row r="99" spans="1:44" ht="47.25" x14ac:dyDescent="0.25">
      <c r="A99" s="348">
        <v>0</v>
      </c>
      <c r="B99" s="548" t="s">
        <v>945</v>
      </c>
      <c r="C99" s="565" t="s">
        <v>353</v>
      </c>
      <c r="D99" s="563">
        <v>0</v>
      </c>
      <c r="E99" s="563">
        <v>0</v>
      </c>
      <c r="F99" s="563">
        <v>0</v>
      </c>
      <c r="G99" s="563">
        <v>0</v>
      </c>
      <c r="H99" s="563">
        <v>0</v>
      </c>
      <c r="I99" s="563">
        <v>0</v>
      </c>
      <c r="J99" s="563">
        <v>0</v>
      </c>
      <c r="K99" s="563">
        <v>0</v>
      </c>
      <c r="L99" s="563">
        <v>0</v>
      </c>
      <c r="M99" s="563">
        <v>0</v>
      </c>
      <c r="N99" s="563">
        <v>0</v>
      </c>
      <c r="O99" s="563">
        <v>0</v>
      </c>
      <c r="P99" s="563">
        <v>0</v>
      </c>
      <c r="Q99" s="563">
        <v>0</v>
      </c>
      <c r="R99" s="563">
        <v>0</v>
      </c>
      <c r="S99" s="563">
        <v>0</v>
      </c>
      <c r="T99" s="563">
        <v>0</v>
      </c>
      <c r="U99" s="563">
        <v>0.35</v>
      </c>
      <c r="V99" s="563">
        <v>0</v>
      </c>
      <c r="W99" s="563">
        <v>0.35</v>
      </c>
      <c r="X99" s="563">
        <v>0</v>
      </c>
      <c r="Y99" s="563">
        <v>0</v>
      </c>
      <c r="Z99" s="563">
        <v>0</v>
      </c>
      <c r="AA99" s="563">
        <v>0</v>
      </c>
      <c r="AB99" s="563">
        <v>0</v>
      </c>
      <c r="AC99" s="563">
        <v>0</v>
      </c>
      <c r="AD99" s="563">
        <v>0</v>
      </c>
      <c r="AE99" s="563">
        <v>0</v>
      </c>
      <c r="AF99" s="563">
        <v>0</v>
      </c>
      <c r="AG99" s="563">
        <v>0</v>
      </c>
      <c r="AH99" s="563">
        <v>0</v>
      </c>
      <c r="AI99" s="563">
        <v>0</v>
      </c>
      <c r="AJ99" s="563">
        <v>0</v>
      </c>
      <c r="AK99" s="563">
        <v>0</v>
      </c>
      <c r="AL99" s="563">
        <v>0</v>
      </c>
      <c r="AM99" s="563">
        <v>0</v>
      </c>
      <c r="AN99" s="563"/>
      <c r="AO99" s="563"/>
      <c r="AP99" s="563">
        <v>0</v>
      </c>
      <c r="AQ99" s="563">
        <v>0</v>
      </c>
      <c r="AR99" s="375"/>
    </row>
    <row r="100" spans="1:44" ht="63" x14ac:dyDescent="0.25">
      <c r="A100" s="348">
        <v>0</v>
      </c>
      <c r="B100" s="548" t="s">
        <v>946</v>
      </c>
      <c r="C100" s="565" t="s">
        <v>353</v>
      </c>
      <c r="D100" s="563">
        <v>0</v>
      </c>
      <c r="E100" s="563">
        <v>0</v>
      </c>
      <c r="F100" s="563">
        <v>0</v>
      </c>
      <c r="G100" s="563">
        <v>0</v>
      </c>
      <c r="H100" s="563">
        <v>0</v>
      </c>
      <c r="I100" s="563">
        <v>0</v>
      </c>
      <c r="J100" s="563">
        <v>0</v>
      </c>
      <c r="K100" s="563">
        <v>0</v>
      </c>
      <c r="L100" s="563">
        <v>0</v>
      </c>
      <c r="M100" s="563">
        <v>0</v>
      </c>
      <c r="N100" s="563">
        <v>0</v>
      </c>
      <c r="O100" s="563">
        <v>0</v>
      </c>
      <c r="P100" s="563">
        <v>0</v>
      </c>
      <c r="Q100" s="563">
        <v>0</v>
      </c>
      <c r="R100" s="563">
        <v>0</v>
      </c>
      <c r="S100" s="563">
        <v>0</v>
      </c>
      <c r="T100" s="563">
        <v>0</v>
      </c>
      <c r="U100" s="563">
        <v>0.06</v>
      </c>
      <c r="V100" s="563">
        <v>0</v>
      </c>
      <c r="W100" s="563">
        <v>0.06</v>
      </c>
      <c r="X100" s="563">
        <v>0</v>
      </c>
      <c r="Y100" s="563">
        <v>0</v>
      </c>
      <c r="Z100" s="563">
        <v>0</v>
      </c>
      <c r="AA100" s="563">
        <v>0</v>
      </c>
      <c r="AB100" s="563">
        <v>0</v>
      </c>
      <c r="AC100" s="563">
        <v>0</v>
      </c>
      <c r="AD100" s="563">
        <v>0</v>
      </c>
      <c r="AE100" s="563">
        <v>0</v>
      </c>
      <c r="AF100" s="563">
        <v>0</v>
      </c>
      <c r="AG100" s="563">
        <v>0</v>
      </c>
      <c r="AH100" s="563">
        <v>0</v>
      </c>
      <c r="AI100" s="563">
        <v>0</v>
      </c>
      <c r="AJ100" s="563">
        <v>0</v>
      </c>
      <c r="AK100" s="563">
        <v>0</v>
      </c>
      <c r="AL100" s="563">
        <v>0</v>
      </c>
      <c r="AM100" s="563">
        <v>0</v>
      </c>
      <c r="AN100" s="563"/>
      <c r="AO100" s="563"/>
      <c r="AP100" s="563">
        <v>0</v>
      </c>
      <c r="AQ100" s="563">
        <v>0</v>
      </c>
      <c r="AR100" s="375"/>
    </row>
    <row r="101" spans="1:44" ht="63" x14ac:dyDescent="0.25">
      <c r="A101" s="348">
        <v>0</v>
      </c>
      <c r="B101" s="548" t="s">
        <v>950</v>
      </c>
      <c r="C101" s="565" t="s">
        <v>353</v>
      </c>
      <c r="D101" s="563">
        <v>0</v>
      </c>
      <c r="E101" s="563">
        <v>0</v>
      </c>
      <c r="F101" s="563">
        <v>0</v>
      </c>
      <c r="G101" s="563">
        <v>0</v>
      </c>
      <c r="H101" s="563">
        <v>0</v>
      </c>
      <c r="I101" s="563">
        <v>0</v>
      </c>
      <c r="J101" s="563">
        <v>0</v>
      </c>
      <c r="K101" s="563">
        <v>0</v>
      </c>
      <c r="L101" s="563">
        <v>0</v>
      </c>
      <c r="M101" s="563">
        <v>0</v>
      </c>
      <c r="N101" s="563">
        <v>0</v>
      </c>
      <c r="O101" s="563">
        <v>0</v>
      </c>
      <c r="P101" s="563">
        <v>0</v>
      </c>
      <c r="Q101" s="563">
        <v>0</v>
      </c>
      <c r="R101" s="563">
        <v>0</v>
      </c>
      <c r="S101" s="563">
        <v>0</v>
      </c>
      <c r="T101" s="563">
        <v>0</v>
      </c>
      <c r="U101" s="563">
        <v>0.01</v>
      </c>
      <c r="V101" s="563">
        <v>0</v>
      </c>
      <c r="W101" s="563">
        <v>0.01</v>
      </c>
      <c r="X101" s="563">
        <v>0</v>
      </c>
      <c r="Y101" s="563">
        <v>0</v>
      </c>
      <c r="Z101" s="563">
        <v>0</v>
      </c>
      <c r="AA101" s="563">
        <v>0</v>
      </c>
      <c r="AB101" s="563">
        <v>0</v>
      </c>
      <c r="AC101" s="563">
        <v>0</v>
      </c>
      <c r="AD101" s="563">
        <v>0</v>
      </c>
      <c r="AE101" s="563">
        <v>0</v>
      </c>
      <c r="AF101" s="563">
        <v>0</v>
      </c>
      <c r="AG101" s="563">
        <v>0</v>
      </c>
      <c r="AH101" s="563">
        <v>0</v>
      </c>
      <c r="AI101" s="563">
        <v>0</v>
      </c>
      <c r="AJ101" s="563">
        <v>0</v>
      </c>
      <c r="AK101" s="563">
        <v>0</v>
      </c>
      <c r="AL101" s="563">
        <v>0</v>
      </c>
      <c r="AM101" s="563">
        <v>0</v>
      </c>
      <c r="AN101" s="563"/>
      <c r="AO101" s="563"/>
      <c r="AP101" s="563">
        <v>0</v>
      </c>
      <c r="AQ101" s="563">
        <v>0</v>
      </c>
      <c r="AR101" s="375"/>
    </row>
    <row r="102" spans="1:44" ht="78.75" x14ac:dyDescent="0.25">
      <c r="A102" s="348">
        <v>0</v>
      </c>
      <c r="B102" s="548" t="s">
        <v>951</v>
      </c>
      <c r="C102" s="565" t="s">
        <v>353</v>
      </c>
      <c r="D102" s="563">
        <v>0</v>
      </c>
      <c r="E102" s="563">
        <v>0</v>
      </c>
      <c r="F102" s="563">
        <v>0</v>
      </c>
      <c r="G102" s="563">
        <v>0</v>
      </c>
      <c r="H102" s="563">
        <v>0</v>
      </c>
      <c r="I102" s="563">
        <v>0</v>
      </c>
      <c r="J102" s="563">
        <v>0</v>
      </c>
      <c r="K102" s="563">
        <v>0</v>
      </c>
      <c r="L102" s="563">
        <v>0</v>
      </c>
      <c r="M102" s="563">
        <v>0</v>
      </c>
      <c r="N102" s="563">
        <v>0</v>
      </c>
      <c r="O102" s="563">
        <v>0</v>
      </c>
      <c r="P102" s="563">
        <v>0</v>
      </c>
      <c r="Q102" s="563">
        <v>0</v>
      </c>
      <c r="R102" s="563">
        <v>0</v>
      </c>
      <c r="S102" s="563">
        <v>0</v>
      </c>
      <c r="T102" s="563">
        <v>0</v>
      </c>
      <c r="U102" s="563">
        <v>0.01</v>
      </c>
      <c r="V102" s="563">
        <v>0</v>
      </c>
      <c r="W102" s="563">
        <v>0.01</v>
      </c>
      <c r="X102" s="563">
        <v>0</v>
      </c>
      <c r="Y102" s="563">
        <v>0</v>
      </c>
      <c r="Z102" s="563">
        <v>0</v>
      </c>
      <c r="AA102" s="563">
        <v>0</v>
      </c>
      <c r="AB102" s="563">
        <v>0</v>
      </c>
      <c r="AC102" s="563">
        <v>0</v>
      </c>
      <c r="AD102" s="563">
        <v>0</v>
      </c>
      <c r="AE102" s="563">
        <v>0</v>
      </c>
      <c r="AF102" s="563">
        <v>0</v>
      </c>
      <c r="AG102" s="563">
        <v>0</v>
      </c>
      <c r="AH102" s="563">
        <v>0</v>
      </c>
      <c r="AI102" s="563">
        <v>0</v>
      </c>
      <c r="AJ102" s="563">
        <v>0</v>
      </c>
      <c r="AK102" s="563">
        <v>0</v>
      </c>
      <c r="AL102" s="563">
        <v>0</v>
      </c>
      <c r="AM102" s="563">
        <v>0</v>
      </c>
      <c r="AN102" s="563"/>
      <c r="AO102" s="563"/>
      <c r="AP102" s="563">
        <v>0</v>
      </c>
      <c r="AQ102" s="563">
        <v>0</v>
      </c>
      <c r="AR102" s="375"/>
    </row>
    <row r="103" spans="1:44" ht="63" x14ac:dyDescent="0.25">
      <c r="A103" s="348">
        <v>0</v>
      </c>
      <c r="B103" s="548" t="s">
        <v>846</v>
      </c>
      <c r="C103" s="565" t="s">
        <v>355</v>
      </c>
      <c r="D103" s="563">
        <v>0</v>
      </c>
      <c r="E103" s="563">
        <v>0</v>
      </c>
      <c r="F103" s="563">
        <v>0</v>
      </c>
      <c r="G103" s="563">
        <v>0</v>
      </c>
      <c r="H103" s="563">
        <v>0</v>
      </c>
      <c r="I103" s="563">
        <v>0</v>
      </c>
      <c r="J103" s="563">
        <v>0</v>
      </c>
      <c r="K103" s="563">
        <v>0</v>
      </c>
      <c r="L103" s="563">
        <v>0</v>
      </c>
      <c r="M103" s="563">
        <v>0</v>
      </c>
      <c r="N103" s="563">
        <v>0</v>
      </c>
      <c r="O103" s="563">
        <v>0</v>
      </c>
      <c r="P103" s="563">
        <v>0</v>
      </c>
      <c r="Q103" s="563">
        <v>0</v>
      </c>
      <c r="R103" s="563">
        <v>0</v>
      </c>
      <c r="S103" s="563">
        <v>0</v>
      </c>
      <c r="T103" s="563">
        <v>0</v>
      </c>
      <c r="U103" s="563">
        <v>7.0000000000000007E-2</v>
      </c>
      <c r="V103" s="563">
        <v>0</v>
      </c>
      <c r="W103" s="563">
        <v>7.0000000000000007E-2</v>
      </c>
      <c r="X103" s="563">
        <v>0</v>
      </c>
      <c r="Y103" s="563">
        <v>0</v>
      </c>
      <c r="Z103" s="563">
        <v>0</v>
      </c>
      <c r="AA103" s="563">
        <v>0</v>
      </c>
      <c r="AB103" s="563">
        <v>0</v>
      </c>
      <c r="AC103" s="563">
        <v>0</v>
      </c>
      <c r="AD103" s="563">
        <v>0</v>
      </c>
      <c r="AE103" s="563">
        <v>0</v>
      </c>
      <c r="AF103" s="563">
        <v>0</v>
      </c>
      <c r="AG103" s="563">
        <v>0</v>
      </c>
      <c r="AH103" s="563">
        <v>0</v>
      </c>
      <c r="AI103" s="563">
        <v>0</v>
      </c>
      <c r="AJ103" s="563">
        <v>0</v>
      </c>
      <c r="AK103" s="563">
        <v>0</v>
      </c>
      <c r="AL103" s="563">
        <v>0</v>
      </c>
      <c r="AM103" s="563">
        <v>0</v>
      </c>
      <c r="AN103" s="563"/>
      <c r="AO103" s="563"/>
      <c r="AP103" s="563">
        <v>0</v>
      </c>
      <c r="AQ103" s="563">
        <v>0</v>
      </c>
      <c r="AR103" s="375"/>
    </row>
    <row r="104" spans="1:44" x14ac:dyDescent="0.25">
      <c r="A104" s="348">
        <v>0</v>
      </c>
      <c r="B104" s="548" t="s">
        <v>606</v>
      </c>
      <c r="C104" s="565" t="s">
        <v>355</v>
      </c>
      <c r="D104" s="563">
        <v>0.4</v>
      </c>
      <c r="E104" s="563">
        <v>6.2</v>
      </c>
      <c r="F104" s="563">
        <v>0.25</v>
      </c>
      <c r="G104" s="563">
        <v>4.3</v>
      </c>
      <c r="H104" s="563">
        <v>0.8</v>
      </c>
      <c r="I104" s="563">
        <v>5.5</v>
      </c>
      <c r="J104" s="563">
        <v>1.7500000000000004</v>
      </c>
      <c r="K104" s="563">
        <v>8.6000000000000014</v>
      </c>
      <c r="L104" s="563">
        <v>3.2000000000000006</v>
      </c>
      <c r="M104" s="563">
        <v>24.6</v>
      </c>
      <c r="N104" s="563">
        <v>1.6929999999999996</v>
      </c>
      <c r="O104" s="563">
        <v>27.180999999999997</v>
      </c>
      <c r="P104" s="563">
        <v>0.46300000000000008</v>
      </c>
      <c r="Q104" s="563">
        <v>13.196</v>
      </c>
      <c r="R104" s="563">
        <v>2.109</v>
      </c>
      <c r="S104" s="563">
        <v>23.300000000000004</v>
      </c>
      <c r="T104" s="563">
        <v>1.5049999999999999</v>
      </c>
      <c r="U104" s="563">
        <v>24.09099999999999</v>
      </c>
      <c r="V104" s="563">
        <v>5.77</v>
      </c>
      <c r="W104" s="563">
        <v>87.767999999999986</v>
      </c>
      <c r="X104" s="563">
        <v>0</v>
      </c>
      <c r="Y104" s="563">
        <v>0</v>
      </c>
      <c r="Z104" s="563">
        <v>0</v>
      </c>
      <c r="AA104" s="563">
        <v>0</v>
      </c>
      <c r="AB104" s="563">
        <v>0</v>
      </c>
      <c r="AC104" s="563">
        <v>0</v>
      </c>
      <c r="AD104" s="563">
        <v>0</v>
      </c>
      <c r="AE104" s="563">
        <v>0</v>
      </c>
      <c r="AF104" s="563">
        <v>0</v>
      </c>
      <c r="AG104" s="563">
        <v>0</v>
      </c>
      <c r="AH104" s="563">
        <v>0</v>
      </c>
      <c r="AI104" s="563">
        <v>0</v>
      </c>
      <c r="AJ104" s="563">
        <v>0</v>
      </c>
      <c r="AK104" s="563">
        <v>0</v>
      </c>
      <c r="AL104" s="563">
        <v>0</v>
      </c>
      <c r="AM104" s="563">
        <v>0</v>
      </c>
      <c r="AN104" s="563"/>
      <c r="AO104" s="563"/>
      <c r="AP104" s="563">
        <v>0</v>
      </c>
      <c r="AQ104" s="563">
        <v>0</v>
      </c>
      <c r="AR104" s="375"/>
    </row>
    <row r="105" spans="1:44" ht="31.5" x14ac:dyDescent="0.25">
      <c r="A105" s="348">
        <v>0</v>
      </c>
      <c r="B105" s="548" t="s">
        <v>605</v>
      </c>
      <c r="C105" s="565" t="s">
        <v>357</v>
      </c>
      <c r="D105" s="563">
        <v>0</v>
      </c>
      <c r="E105" s="563">
        <v>0</v>
      </c>
      <c r="F105" s="563">
        <v>0</v>
      </c>
      <c r="G105" s="563">
        <v>0</v>
      </c>
      <c r="H105" s="563">
        <v>0</v>
      </c>
      <c r="I105" s="563">
        <v>0</v>
      </c>
      <c r="J105" s="563">
        <v>0</v>
      </c>
      <c r="K105" s="563">
        <v>0</v>
      </c>
      <c r="L105" s="563">
        <v>0</v>
      </c>
      <c r="M105" s="563">
        <v>0</v>
      </c>
      <c r="N105" s="563">
        <v>0</v>
      </c>
      <c r="O105" s="563">
        <v>0.05</v>
      </c>
      <c r="P105" s="563">
        <v>0</v>
      </c>
      <c r="Q105" s="563">
        <v>0</v>
      </c>
      <c r="R105" s="563">
        <v>0</v>
      </c>
      <c r="S105" s="563">
        <v>0</v>
      </c>
      <c r="T105" s="563">
        <v>0</v>
      </c>
      <c r="U105" s="563">
        <v>0</v>
      </c>
      <c r="V105" s="563">
        <v>0</v>
      </c>
      <c r="W105" s="563">
        <v>0.05</v>
      </c>
      <c r="X105" s="563">
        <v>0</v>
      </c>
      <c r="Y105" s="563">
        <v>0</v>
      </c>
      <c r="Z105" s="563">
        <v>0</v>
      </c>
      <c r="AA105" s="563">
        <v>0</v>
      </c>
      <c r="AB105" s="563">
        <v>0</v>
      </c>
      <c r="AC105" s="563">
        <v>0</v>
      </c>
      <c r="AD105" s="563">
        <v>0</v>
      </c>
      <c r="AE105" s="563">
        <v>0</v>
      </c>
      <c r="AF105" s="563">
        <v>0</v>
      </c>
      <c r="AG105" s="563">
        <v>0</v>
      </c>
      <c r="AH105" s="563">
        <v>0</v>
      </c>
      <c r="AI105" s="563">
        <v>0</v>
      </c>
      <c r="AJ105" s="563">
        <v>0</v>
      </c>
      <c r="AK105" s="563">
        <v>0</v>
      </c>
      <c r="AL105" s="563">
        <v>0</v>
      </c>
      <c r="AM105" s="563">
        <v>0</v>
      </c>
      <c r="AN105" s="563"/>
      <c r="AO105" s="563"/>
      <c r="AP105" s="563">
        <v>0</v>
      </c>
      <c r="AQ105" s="563">
        <v>0</v>
      </c>
      <c r="AR105" s="375"/>
    </row>
    <row r="106" spans="1:44" ht="31.5" x14ac:dyDescent="0.25">
      <c r="A106" s="348">
        <v>0</v>
      </c>
      <c r="B106" s="548" t="s">
        <v>859</v>
      </c>
      <c r="C106" s="565" t="s">
        <v>356</v>
      </c>
      <c r="D106" s="563">
        <v>0.35</v>
      </c>
      <c r="E106" s="563">
        <v>2.02</v>
      </c>
      <c r="F106" s="563">
        <v>0.16</v>
      </c>
      <c r="G106" s="563">
        <v>0.503</v>
      </c>
      <c r="H106" s="563">
        <v>0.09</v>
      </c>
      <c r="I106" s="563">
        <v>0.497</v>
      </c>
      <c r="J106" s="563">
        <v>0.8</v>
      </c>
      <c r="K106" s="563">
        <v>16.02</v>
      </c>
      <c r="L106" s="563">
        <v>1.4</v>
      </c>
      <c r="M106" s="563">
        <v>19.04</v>
      </c>
      <c r="N106" s="563">
        <v>0.35</v>
      </c>
      <c r="O106" s="563">
        <v>2.02</v>
      </c>
      <c r="P106" s="563">
        <v>0.16</v>
      </c>
      <c r="Q106" s="563">
        <v>0.503</v>
      </c>
      <c r="R106" s="563">
        <v>2.5000000000000001E-2</v>
      </c>
      <c r="S106" s="563">
        <v>1.5780000000000001</v>
      </c>
      <c r="T106" s="563">
        <v>0.625</v>
      </c>
      <c r="U106" s="563">
        <v>10.364999999999998</v>
      </c>
      <c r="V106" s="563">
        <v>1.1600000000000001</v>
      </c>
      <c r="W106" s="563">
        <v>14.465999999999998</v>
      </c>
      <c r="X106" s="563">
        <v>0.35</v>
      </c>
      <c r="Y106" s="563">
        <v>0</v>
      </c>
      <c r="Z106" s="563">
        <v>0</v>
      </c>
      <c r="AA106" s="563">
        <v>0</v>
      </c>
      <c r="AB106" s="563">
        <v>0</v>
      </c>
      <c r="AC106" s="563">
        <v>0</v>
      </c>
      <c r="AD106" s="563">
        <v>0</v>
      </c>
      <c r="AE106" s="563">
        <v>0</v>
      </c>
      <c r="AF106" s="563">
        <v>0.35</v>
      </c>
      <c r="AG106" s="563">
        <v>0</v>
      </c>
      <c r="AH106" s="563">
        <v>0</v>
      </c>
      <c r="AI106" s="563">
        <v>0</v>
      </c>
      <c r="AJ106" s="563">
        <v>0</v>
      </c>
      <c r="AK106" s="563">
        <v>0</v>
      </c>
      <c r="AL106" s="563">
        <v>0</v>
      </c>
      <c r="AM106" s="563">
        <v>0</v>
      </c>
      <c r="AN106" s="563"/>
      <c r="AO106" s="563"/>
      <c r="AP106" s="563">
        <v>0</v>
      </c>
      <c r="AQ106" s="563">
        <v>0</v>
      </c>
      <c r="AR106" s="375"/>
    </row>
    <row r="107" spans="1:44" ht="31.5" x14ac:dyDescent="0.25">
      <c r="A107" s="348">
        <v>0</v>
      </c>
      <c r="B107" s="548" t="s">
        <v>608</v>
      </c>
      <c r="C107" s="565" t="s">
        <v>353</v>
      </c>
      <c r="D107" s="563">
        <v>2.206</v>
      </c>
      <c r="E107" s="563">
        <v>15.979000000000003</v>
      </c>
      <c r="F107" s="563">
        <v>1.431</v>
      </c>
      <c r="G107" s="563">
        <v>13.337999999999997</v>
      </c>
      <c r="H107" s="563">
        <v>0.2</v>
      </c>
      <c r="I107" s="563">
        <v>1.2</v>
      </c>
      <c r="J107" s="563">
        <v>0.16299999999999998</v>
      </c>
      <c r="K107" s="563">
        <v>0.24800000000000044</v>
      </c>
      <c r="L107" s="563">
        <v>4</v>
      </c>
      <c r="M107" s="563">
        <v>30.765000000000001</v>
      </c>
      <c r="N107" s="563">
        <v>2.206</v>
      </c>
      <c r="O107" s="563">
        <v>15.979000000000003</v>
      </c>
      <c r="P107" s="563">
        <v>1.431</v>
      </c>
      <c r="Q107" s="563">
        <v>13.337999999999997</v>
      </c>
      <c r="R107" s="563">
        <v>4.1950000000000003</v>
      </c>
      <c r="S107" s="563">
        <v>25.819000000000006</v>
      </c>
      <c r="T107" s="563">
        <v>2.8930000000000007</v>
      </c>
      <c r="U107" s="563">
        <v>38.460999999999991</v>
      </c>
      <c r="V107" s="563">
        <v>10.725000000000001</v>
      </c>
      <c r="W107" s="563">
        <v>93.597000000000008</v>
      </c>
      <c r="X107" s="563">
        <v>0</v>
      </c>
      <c r="Y107" s="563">
        <v>0</v>
      </c>
      <c r="Z107" s="563">
        <v>0</v>
      </c>
      <c r="AA107" s="563">
        <v>0</v>
      </c>
      <c r="AB107" s="563">
        <v>0</v>
      </c>
      <c r="AC107" s="563">
        <v>0</v>
      </c>
      <c r="AD107" s="563">
        <v>0</v>
      </c>
      <c r="AE107" s="563">
        <v>0</v>
      </c>
      <c r="AF107" s="563">
        <v>0</v>
      </c>
      <c r="AG107" s="563">
        <v>0</v>
      </c>
      <c r="AH107" s="563">
        <v>0</v>
      </c>
      <c r="AI107" s="563">
        <v>0</v>
      </c>
      <c r="AJ107" s="563">
        <v>0</v>
      </c>
      <c r="AK107" s="563">
        <v>0</v>
      </c>
      <c r="AL107" s="563">
        <v>0</v>
      </c>
      <c r="AM107" s="563">
        <v>0</v>
      </c>
      <c r="AN107" s="563"/>
      <c r="AO107" s="563"/>
      <c r="AP107" s="563">
        <v>0</v>
      </c>
      <c r="AQ107" s="563">
        <v>0</v>
      </c>
      <c r="AR107" s="375"/>
    </row>
    <row r="108" spans="1:44" ht="63" x14ac:dyDescent="0.25">
      <c r="A108" s="348">
        <v>0</v>
      </c>
      <c r="B108" s="548" t="s">
        <v>609</v>
      </c>
      <c r="C108" s="565" t="s">
        <v>353</v>
      </c>
      <c r="D108" s="563">
        <v>0</v>
      </c>
      <c r="E108" s="563">
        <v>0</v>
      </c>
      <c r="F108" s="563">
        <v>0</v>
      </c>
      <c r="G108" s="563">
        <v>0</v>
      </c>
      <c r="H108" s="563">
        <v>0</v>
      </c>
      <c r="I108" s="563">
        <v>0</v>
      </c>
      <c r="J108" s="563">
        <v>0</v>
      </c>
      <c r="K108" s="563">
        <v>0</v>
      </c>
      <c r="L108" s="563">
        <v>0</v>
      </c>
      <c r="M108" s="563">
        <v>0</v>
      </c>
      <c r="N108" s="563">
        <v>0</v>
      </c>
      <c r="O108" s="563">
        <v>0.44500000000000001</v>
      </c>
      <c r="P108" s="563">
        <v>0</v>
      </c>
      <c r="Q108" s="563">
        <v>0</v>
      </c>
      <c r="R108" s="563">
        <v>0</v>
      </c>
      <c r="S108" s="563">
        <v>0</v>
      </c>
      <c r="T108" s="563">
        <v>0</v>
      </c>
      <c r="U108" s="563">
        <v>0</v>
      </c>
      <c r="V108" s="563">
        <v>0</v>
      </c>
      <c r="W108" s="563">
        <v>0.44500000000000001</v>
      </c>
      <c r="X108" s="563">
        <v>0</v>
      </c>
      <c r="Y108" s="563">
        <v>0</v>
      </c>
      <c r="Z108" s="563">
        <v>0</v>
      </c>
      <c r="AA108" s="563">
        <v>0</v>
      </c>
      <c r="AB108" s="563">
        <v>0</v>
      </c>
      <c r="AC108" s="563">
        <v>0</v>
      </c>
      <c r="AD108" s="563">
        <v>0</v>
      </c>
      <c r="AE108" s="563">
        <v>0</v>
      </c>
      <c r="AF108" s="563">
        <v>0</v>
      </c>
      <c r="AG108" s="563">
        <v>0</v>
      </c>
      <c r="AH108" s="563">
        <v>0</v>
      </c>
      <c r="AI108" s="563">
        <v>0</v>
      </c>
      <c r="AJ108" s="563">
        <v>0</v>
      </c>
      <c r="AK108" s="563">
        <v>0</v>
      </c>
      <c r="AL108" s="563">
        <v>0</v>
      </c>
      <c r="AM108" s="563">
        <v>0</v>
      </c>
      <c r="AN108" s="563"/>
      <c r="AO108" s="563"/>
      <c r="AP108" s="563">
        <v>0</v>
      </c>
      <c r="AQ108" s="563">
        <v>0</v>
      </c>
      <c r="AR108" s="375"/>
    </row>
    <row r="109" spans="1:44" ht="31.5" x14ac:dyDescent="0.25">
      <c r="A109" s="348">
        <v>0</v>
      </c>
      <c r="B109" s="548" t="s">
        <v>847</v>
      </c>
      <c r="C109" s="565" t="s">
        <v>353</v>
      </c>
      <c r="D109" s="563">
        <v>0</v>
      </c>
      <c r="E109" s="563">
        <v>1.036</v>
      </c>
      <c r="F109" s="563">
        <v>0</v>
      </c>
      <c r="G109" s="563">
        <v>0</v>
      </c>
      <c r="H109" s="563">
        <v>0</v>
      </c>
      <c r="I109" s="563">
        <v>0</v>
      </c>
      <c r="J109" s="563">
        <v>0</v>
      </c>
      <c r="K109" s="563">
        <v>0</v>
      </c>
      <c r="L109" s="563">
        <v>0</v>
      </c>
      <c r="M109" s="563">
        <v>1.036</v>
      </c>
      <c r="N109" s="563">
        <v>0</v>
      </c>
      <c r="O109" s="563">
        <v>1.036</v>
      </c>
      <c r="P109" s="563">
        <v>0</v>
      </c>
      <c r="Q109" s="563">
        <v>0</v>
      </c>
      <c r="R109" s="563">
        <v>0</v>
      </c>
      <c r="S109" s="563">
        <v>0</v>
      </c>
      <c r="T109" s="563">
        <v>0</v>
      </c>
      <c r="U109" s="563">
        <v>0</v>
      </c>
      <c r="V109" s="563">
        <v>0</v>
      </c>
      <c r="W109" s="563">
        <v>1.036</v>
      </c>
      <c r="X109" s="563">
        <v>0</v>
      </c>
      <c r="Y109" s="563">
        <v>1.036</v>
      </c>
      <c r="Z109" s="563">
        <v>0</v>
      </c>
      <c r="AA109" s="563">
        <v>0</v>
      </c>
      <c r="AB109" s="563">
        <v>0</v>
      </c>
      <c r="AC109" s="563">
        <v>0</v>
      </c>
      <c r="AD109" s="563">
        <v>0</v>
      </c>
      <c r="AE109" s="563">
        <v>0</v>
      </c>
      <c r="AF109" s="563">
        <v>0</v>
      </c>
      <c r="AG109" s="563">
        <v>1.036</v>
      </c>
      <c r="AH109" s="563">
        <v>0</v>
      </c>
      <c r="AI109" s="563">
        <v>0</v>
      </c>
      <c r="AJ109" s="563">
        <v>0</v>
      </c>
      <c r="AK109" s="563">
        <v>0</v>
      </c>
      <c r="AL109" s="563">
        <v>0</v>
      </c>
      <c r="AM109" s="563">
        <v>0</v>
      </c>
      <c r="AN109" s="563"/>
      <c r="AO109" s="563"/>
      <c r="AP109" s="563">
        <v>0</v>
      </c>
      <c r="AQ109" s="563">
        <v>0</v>
      </c>
      <c r="AR109" s="375"/>
    </row>
    <row r="110" spans="1:44" ht="31.5" x14ac:dyDescent="0.25">
      <c r="A110" s="348">
        <v>0</v>
      </c>
      <c r="B110" s="548" t="s">
        <v>613</v>
      </c>
      <c r="C110" s="565" t="s">
        <v>353</v>
      </c>
      <c r="D110" s="563">
        <v>0</v>
      </c>
      <c r="E110" s="563">
        <v>0</v>
      </c>
      <c r="F110" s="563">
        <v>0</v>
      </c>
      <c r="G110" s="563">
        <v>0</v>
      </c>
      <c r="H110" s="563">
        <v>0</v>
      </c>
      <c r="I110" s="563">
        <v>0</v>
      </c>
      <c r="J110" s="563">
        <v>0</v>
      </c>
      <c r="K110" s="563">
        <v>0</v>
      </c>
      <c r="L110" s="563">
        <v>0</v>
      </c>
      <c r="M110" s="563">
        <v>0</v>
      </c>
      <c r="N110" s="563">
        <v>0</v>
      </c>
      <c r="O110" s="563">
        <v>0.08</v>
      </c>
      <c r="P110" s="563">
        <v>0</v>
      </c>
      <c r="Q110" s="563">
        <v>0</v>
      </c>
      <c r="R110" s="563">
        <v>0</v>
      </c>
      <c r="S110" s="563">
        <v>0</v>
      </c>
      <c r="T110" s="563">
        <v>0</v>
      </c>
      <c r="U110" s="563">
        <v>0</v>
      </c>
      <c r="V110" s="563">
        <v>0</v>
      </c>
      <c r="W110" s="563">
        <v>0.08</v>
      </c>
      <c r="X110" s="563">
        <v>0</v>
      </c>
      <c r="Y110" s="563">
        <v>0</v>
      </c>
      <c r="Z110" s="563">
        <v>0</v>
      </c>
      <c r="AA110" s="563">
        <v>0</v>
      </c>
      <c r="AB110" s="563">
        <v>0</v>
      </c>
      <c r="AC110" s="563">
        <v>0</v>
      </c>
      <c r="AD110" s="563">
        <v>0</v>
      </c>
      <c r="AE110" s="563">
        <v>0</v>
      </c>
      <c r="AF110" s="563">
        <v>0</v>
      </c>
      <c r="AG110" s="563">
        <v>0</v>
      </c>
      <c r="AH110" s="563">
        <v>0</v>
      </c>
      <c r="AI110" s="563">
        <v>0</v>
      </c>
      <c r="AJ110" s="563">
        <v>0</v>
      </c>
      <c r="AK110" s="563">
        <v>0</v>
      </c>
      <c r="AL110" s="563">
        <v>0</v>
      </c>
      <c r="AM110" s="563">
        <v>0</v>
      </c>
      <c r="AN110" s="563"/>
      <c r="AO110" s="563"/>
      <c r="AP110" s="563">
        <v>0</v>
      </c>
      <c r="AQ110" s="563">
        <v>0</v>
      </c>
      <c r="AR110" s="375"/>
    </row>
    <row r="111" spans="1:44" ht="63" x14ac:dyDescent="0.25">
      <c r="A111" s="348">
        <v>0</v>
      </c>
      <c r="B111" s="548" t="s">
        <v>774</v>
      </c>
      <c r="C111" s="565" t="s">
        <v>353</v>
      </c>
      <c r="D111" s="563">
        <v>0</v>
      </c>
      <c r="E111" s="563">
        <v>0</v>
      </c>
      <c r="F111" s="563">
        <v>0</v>
      </c>
      <c r="G111" s="563">
        <v>0</v>
      </c>
      <c r="H111" s="563">
        <v>0</v>
      </c>
      <c r="I111" s="563">
        <v>0</v>
      </c>
      <c r="J111" s="563">
        <v>0</v>
      </c>
      <c r="K111" s="563">
        <v>0</v>
      </c>
      <c r="L111" s="563">
        <v>0</v>
      </c>
      <c r="M111" s="563">
        <v>0</v>
      </c>
      <c r="N111" s="563">
        <v>0</v>
      </c>
      <c r="O111" s="563">
        <v>0</v>
      </c>
      <c r="P111" s="563">
        <v>0</v>
      </c>
      <c r="Q111" s="563">
        <v>0.11</v>
      </c>
      <c r="R111" s="563">
        <v>0</v>
      </c>
      <c r="S111" s="563">
        <v>0</v>
      </c>
      <c r="T111" s="563">
        <v>0</v>
      </c>
      <c r="U111" s="563">
        <v>0</v>
      </c>
      <c r="V111" s="563">
        <v>0</v>
      </c>
      <c r="W111" s="563">
        <v>0.11</v>
      </c>
      <c r="X111" s="563">
        <v>0</v>
      </c>
      <c r="Y111" s="563">
        <v>0</v>
      </c>
      <c r="Z111" s="563">
        <v>0</v>
      </c>
      <c r="AA111" s="563">
        <v>0</v>
      </c>
      <c r="AB111" s="563">
        <v>0</v>
      </c>
      <c r="AC111" s="563">
        <v>0</v>
      </c>
      <c r="AD111" s="563">
        <v>0</v>
      </c>
      <c r="AE111" s="563">
        <v>0</v>
      </c>
      <c r="AF111" s="563">
        <v>0</v>
      </c>
      <c r="AG111" s="563">
        <v>0</v>
      </c>
      <c r="AH111" s="563">
        <v>0</v>
      </c>
      <c r="AI111" s="563">
        <v>0</v>
      </c>
      <c r="AJ111" s="563">
        <v>0</v>
      </c>
      <c r="AK111" s="563">
        <v>0</v>
      </c>
      <c r="AL111" s="563">
        <v>0</v>
      </c>
      <c r="AM111" s="563">
        <v>0</v>
      </c>
      <c r="AN111" s="563"/>
      <c r="AO111" s="563"/>
      <c r="AP111" s="563">
        <v>0</v>
      </c>
      <c r="AQ111" s="563">
        <v>0</v>
      </c>
      <c r="AR111" s="375"/>
    </row>
    <row r="112" spans="1:44" ht="47.25" x14ac:dyDescent="0.25">
      <c r="A112" s="348">
        <v>0</v>
      </c>
      <c r="B112" s="548" t="s">
        <v>775</v>
      </c>
      <c r="C112" s="565" t="s">
        <v>353</v>
      </c>
      <c r="D112" s="563">
        <v>0</v>
      </c>
      <c r="E112" s="563">
        <v>0</v>
      </c>
      <c r="F112" s="563">
        <v>0</v>
      </c>
      <c r="G112" s="563">
        <v>0</v>
      </c>
      <c r="H112" s="563">
        <v>0</v>
      </c>
      <c r="I112" s="563">
        <v>0</v>
      </c>
      <c r="J112" s="563">
        <v>0</v>
      </c>
      <c r="K112" s="563">
        <v>0</v>
      </c>
      <c r="L112" s="563">
        <v>0</v>
      </c>
      <c r="M112" s="563">
        <v>0</v>
      </c>
      <c r="N112" s="563">
        <v>0</v>
      </c>
      <c r="O112" s="563">
        <v>0</v>
      </c>
      <c r="P112" s="563">
        <v>0</v>
      </c>
      <c r="Q112" s="563">
        <v>0.105</v>
      </c>
      <c r="R112" s="563">
        <v>0</v>
      </c>
      <c r="S112" s="563">
        <v>0</v>
      </c>
      <c r="T112" s="563">
        <v>0</v>
      </c>
      <c r="U112" s="563">
        <v>0</v>
      </c>
      <c r="V112" s="563">
        <v>0</v>
      </c>
      <c r="W112" s="563">
        <v>0.105</v>
      </c>
      <c r="X112" s="563">
        <v>0</v>
      </c>
      <c r="Y112" s="563">
        <v>0</v>
      </c>
      <c r="Z112" s="563">
        <v>0</v>
      </c>
      <c r="AA112" s="563">
        <v>0</v>
      </c>
      <c r="AB112" s="563">
        <v>0</v>
      </c>
      <c r="AC112" s="563">
        <v>0</v>
      </c>
      <c r="AD112" s="563">
        <v>0</v>
      </c>
      <c r="AE112" s="563">
        <v>0</v>
      </c>
      <c r="AF112" s="563">
        <v>0</v>
      </c>
      <c r="AG112" s="563">
        <v>0</v>
      </c>
      <c r="AH112" s="563">
        <v>0</v>
      </c>
      <c r="AI112" s="563">
        <v>0</v>
      </c>
      <c r="AJ112" s="563">
        <v>0</v>
      </c>
      <c r="AK112" s="563">
        <v>0</v>
      </c>
      <c r="AL112" s="563">
        <v>0</v>
      </c>
      <c r="AM112" s="563">
        <v>0</v>
      </c>
      <c r="AN112" s="563"/>
      <c r="AO112" s="563"/>
      <c r="AP112" s="563">
        <v>0</v>
      </c>
      <c r="AQ112" s="563">
        <v>0</v>
      </c>
      <c r="AR112" s="375"/>
    </row>
    <row r="113" spans="1:44" ht="63" x14ac:dyDescent="0.25">
      <c r="A113" s="348">
        <v>0</v>
      </c>
      <c r="B113" s="548" t="s">
        <v>776</v>
      </c>
      <c r="C113" s="565" t="s">
        <v>353</v>
      </c>
      <c r="D113" s="563">
        <v>0</v>
      </c>
      <c r="E113" s="563">
        <v>0</v>
      </c>
      <c r="F113" s="563">
        <v>0</v>
      </c>
      <c r="G113" s="563">
        <v>0</v>
      </c>
      <c r="H113" s="563">
        <v>0</v>
      </c>
      <c r="I113" s="563">
        <v>0</v>
      </c>
      <c r="J113" s="563">
        <v>0</v>
      </c>
      <c r="K113" s="563">
        <v>0</v>
      </c>
      <c r="L113" s="563">
        <v>0</v>
      </c>
      <c r="M113" s="563">
        <v>0</v>
      </c>
      <c r="N113" s="563">
        <v>0</v>
      </c>
      <c r="O113" s="563">
        <v>0</v>
      </c>
      <c r="P113" s="563">
        <v>0</v>
      </c>
      <c r="Q113" s="563">
        <v>0</v>
      </c>
      <c r="R113" s="563">
        <v>0</v>
      </c>
      <c r="S113" s="563">
        <v>0</v>
      </c>
      <c r="T113" s="563">
        <v>0</v>
      </c>
      <c r="U113" s="563">
        <v>0.188</v>
      </c>
      <c r="V113" s="563">
        <v>0</v>
      </c>
      <c r="W113" s="563">
        <v>0.188</v>
      </c>
      <c r="X113" s="563">
        <v>0</v>
      </c>
      <c r="Y113" s="563">
        <v>0</v>
      </c>
      <c r="Z113" s="563">
        <v>0</v>
      </c>
      <c r="AA113" s="563">
        <v>0</v>
      </c>
      <c r="AB113" s="563">
        <v>0</v>
      </c>
      <c r="AC113" s="563">
        <v>0</v>
      </c>
      <c r="AD113" s="563">
        <v>0</v>
      </c>
      <c r="AE113" s="563">
        <v>0</v>
      </c>
      <c r="AF113" s="563">
        <v>0</v>
      </c>
      <c r="AG113" s="563">
        <v>0</v>
      </c>
      <c r="AH113" s="563">
        <v>0</v>
      </c>
      <c r="AI113" s="563">
        <v>0</v>
      </c>
      <c r="AJ113" s="563">
        <v>0</v>
      </c>
      <c r="AK113" s="563">
        <v>0</v>
      </c>
      <c r="AL113" s="563">
        <v>0</v>
      </c>
      <c r="AM113" s="563">
        <v>0</v>
      </c>
      <c r="AN113" s="563"/>
      <c r="AO113" s="563"/>
      <c r="AP113" s="563">
        <v>0</v>
      </c>
      <c r="AQ113" s="563">
        <v>0</v>
      </c>
      <c r="AR113" s="375"/>
    </row>
    <row r="114" spans="1:44" ht="47.25" x14ac:dyDescent="0.25">
      <c r="A114" s="348">
        <v>0</v>
      </c>
      <c r="B114" s="548" t="s">
        <v>777</v>
      </c>
      <c r="C114" s="565" t="s">
        <v>353</v>
      </c>
      <c r="D114" s="563">
        <v>0</v>
      </c>
      <c r="E114" s="563">
        <v>0</v>
      </c>
      <c r="F114" s="563">
        <v>0</v>
      </c>
      <c r="G114" s="563">
        <v>0</v>
      </c>
      <c r="H114" s="563">
        <v>0</v>
      </c>
      <c r="I114" s="563">
        <v>0</v>
      </c>
      <c r="J114" s="563">
        <v>0</v>
      </c>
      <c r="K114" s="563">
        <v>0</v>
      </c>
      <c r="L114" s="563">
        <v>0</v>
      </c>
      <c r="M114" s="563">
        <v>0</v>
      </c>
      <c r="N114" s="563">
        <v>0</v>
      </c>
      <c r="O114" s="563">
        <v>0</v>
      </c>
      <c r="P114" s="563">
        <v>0</v>
      </c>
      <c r="Q114" s="563">
        <v>0</v>
      </c>
      <c r="R114" s="563">
        <v>0</v>
      </c>
      <c r="S114" s="563">
        <v>4.8000000000000001E-2</v>
      </c>
      <c r="T114" s="563">
        <v>0</v>
      </c>
      <c r="U114" s="563">
        <v>0</v>
      </c>
      <c r="V114" s="563">
        <v>0</v>
      </c>
      <c r="W114" s="563">
        <v>4.8000000000000001E-2</v>
      </c>
      <c r="X114" s="563">
        <v>0</v>
      </c>
      <c r="Y114" s="563">
        <v>0</v>
      </c>
      <c r="Z114" s="563">
        <v>0</v>
      </c>
      <c r="AA114" s="563">
        <v>0</v>
      </c>
      <c r="AB114" s="563">
        <v>0</v>
      </c>
      <c r="AC114" s="563">
        <v>0</v>
      </c>
      <c r="AD114" s="563">
        <v>0</v>
      </c>
      <c r="AE114" s="563">
        <v>0</v>
      </c>
      <c r="AF114" s="563">
        <v>0</v>
      </c>
      <c r="AG114" s="563">
        <v>0</v>
      </c>
      <c r="AH114" s="563">
        <v>0</v>
      </c>
      <c r="AI114" s="563">
        <v>0</v>
      </c>
      <c r="AJ114" s="563">
        <v>0</v>
      </c>
      <c r="AK114" s="563">
        <v>0</v>
      </c>
      <c r="AL114" s="563">
        <v>0</v>
      </c>
      <c r="AM114" s="563">
        <v>0</v>
      </c>
      <c r="AN114" s="563"/>
      <c r="AO114" s="563"/>
      <c r="AP114" s="563">
        <v>0</v>
      </c>
      <c r="AQ114" s="563">
        <v>0</v>
      </c>
      <c r="AR114" s="375"/>
    </row>
    <row r="115" spans="1:44" ht="63" x14ac:dyDescent="0.25">
      <c r="A115" s="348">
        <v>0</v>
      </c>
      <c r="B115" s="548" t="s">
        <v>778</v>
      </c>
      <c r="C115" s="565" t="s">
        <v>353</v>
      </c>
      <c r="D115" s="563">
        <v>0</v>
      </c>
      <c r="E115" s="563">
        <v>0</v>
      </c>
      <c r="F115" s="563">
        <v>0</v>
      </c>
      <c r="G115" s="563">
        <v>0</v>
      </c>
      <c r="H115" s="563">
        <v>0</v>
      </c>
      <c r="I115" s="563">
        <v>0</v>
      </c>
      <c r="J115" s="563">
        <v>0</v>
      </c>
      <c r="K115" s="563">
        <v>0</v>
      </c>
      <c r="L115" s="563">
        <v>0</v>
      </c>
      <c r="M115" s="563">
        <v>0</v>
      </c>
      <c r="N115" s="563">
        <v>0</v>
      </c>
      <c r="O115" s="563">
        <v>0</v>
      </c>
      <c r="P115" s="563">
        <v>0</v>
      </c>
      <c r="Q115" s="563">
        <v>0</v>
      </c>
      <c r="R115" s="563">
        <v>0</v>
      </c>
      <c r="S115" s="563">
        <v>0</v>
      </c>
      <c r="T115" s="563">
        <v>6.3E-2</v>
      </c>
      <c r="U115" s="563">
        <v>1.4999999999999999E-2</v>
      </c>
      <c r="V115" s="563">
        <v>6.3E-2</v>
      </c>
      <c r="W115" s="563">
        <v>1.4999999999999999E-2</v>
      </c>
      <c r="X115" s="563">
        <v>0</v>
      </c>
      <c r="Y115" s="563">
        <v>0</v>
      </c>
      <c r="Z115" s="563">
        <v>0</v>
      </c>
      <c r="AA115" s="563">
        <v>0</v>
      </c>
      <c r="AB115" s="563">
        <v>0</v>
      </c>
      <c r="AC115" s="563">
        <v>0</v>
      </c>
      <c r="AD115" s="563">
        <v>0</v>
      </c>
      <c r="AE115" s="563">
        <v>0</v>
      </c>
      <c r="AF115" s="563">
        <v>0</v>
      </c>
      <c r="AG115" s="563">
        <v>0</v>
      </c>
      <c r="AH115" s="563">
        <v>0</v>
      </c>
      <c r="AI115" s="563">
        <v>0</v>
      </c>
      <c r="AJ115" s="563">
        <v>0</v>
      </c>
      <c r="AK115" s="563">
        <v>0</v>
      </c>
      <c r="AL115" s="563">
        <v>0</v>
      </c>
      <c r="AM115" s="563">
        <v>0</v>
      </c>
      <c r="AN115" s="563"/>
      <c r="AO115" s="563"/>
      <c r="AP115" s="563">
        <v>0</v>
      </c>
      <c r="AQ115" s="563">
        <v>0</v>
      </c>
      <c r="AR115" s="375"/>
    </row>
    <row r="116" spans="1:44" ht="94.5" x14ac:dyDescent="0.25">
      <c r="A116" s="348">
        <v>0</v>
      </c>
      <c r="B116" s="548" t="s">
        <v>779</v>
      </c>
      <c r="C116" s="565" t="s">
        <v>353</v>
      </c>
      <c r="D116" s="563">
        <v>0</v>
      </c>
      <c r="E116" s="563">
        <v>0</v>
      </c>
      <c r="F116" s="563">
        <v>0</v>
      </c>
      <c r="G116" s="563">
        <v>0</v>
      </c>
      <c r="H116" s="563">
        <v>0</v>
      </c>
      <c r="I116" s="563">
        <v>0</v>
      </c>
      <c r="J116" s="563">
        <v>0</v>
      </c>
      <c r="K116" s="563">
        <v>0</v>
      </c>
      <c r="L116" s="563">
        <v>0</v>
      </c>
      <c r="M116" s="563">
        <v>0</v>
      </c>
      <c r="N116" s="563">
        <v>0</v>
      </c>
      <c r="O116" s="563">
        <v>0</v>
      </c>
      <c r="P116" s="563">
        <v>0</v>
      </c>
      <c r="Q116" s="563">
        <v>0</v>
      </c>
      <c r="R116" s="563">
        <v>0</v>
      </c>
      <c r="S116" s="563">
        <v>0.05</v>
      </c>
      <c r="T116" s="563">
        <v>0</v>
      </c>
      <c r="U116" s="563">
        <v>0</v>
      </c>
      <c r="V116" s="563">
        <v>0</v>
      </c>
      <c r="W116" s="563">
        <v>0.05</v>
      </c>
      <c r="X116" s="563">
        <v>0</v>
      </c>
      <c r="Y116" s="563">
        <v>0</v>
      </c>
      <c r="Z116" s="563">
        <v>0</v>
      </c>
      <c r="AA116" s="563">
        <v>0</v>
      </c>
      <c r="AB116" s="563">
        <v>0</v>
      </c>
      <c r="AC116" s="563">
        <v>0</v>
      </c>
      <c r="AD116" s="563">
        <v>0</v>
      </c>
      <c r="AE116" s="563">
        <v>0</v>
      </c>
      <c r="AF116" s="563">
        <v>0</v>
      </c>
      <c r="AG116" s="563">
        <v>0</v>
      </c>
      <c r="AH116" s="563">
        <v>0</v>
      </c>
      <c r="AI116" s="563">
        <v>0</v>
      </c>
      <c r="AJ116" s="563">
        <v>0</v>
      </c>
      <c r="AK116" s="563">
        <v>0</v>
      </c>
      <c r="AL116" s="563">
        <v>0</v>
      </c>
      <c r="AM116" s="563">
        <v>0</v>
      </c>
      <c r="AN116" s="563"/>
      <c r="AO116" s="563"/>
      <c r="AP116" s="563">
        <v>0</v>
      </c>
      <c r="AQ116" s="563">
        <v>0</v>
      </c>
      <c r="AR116" s="375"/>
    </row>
    <row r="117" spans="1:44" ht="63" x14ac:dyDescent="0.25">
      <c r="A117" s="348">
        <v>0</v>
      </c>
      <c r="B117" s="548" t="s">
        <v>781</v>
      </c>
      <c r="C117" s="565" t="s">
        <v>353</v>
      </c>
      <c r="D117" s="563">
        <v>0</v>
      </c>
      <c r="E117" s="563">
        <v>0</v>
      </c>
      <c r="F117" s="563">
        <v>0</v>
      </c>
      <c r="G117" s="563">
        <v>0</v>
      </c>
      <c r="H117" s="563">
        <v>0</v>
      </c>
      <c r="I117" s="563">
        <v>0</v>
      </c>
      <c r="J117" s="563">
        <v>0</v>
      </c>
      <c r="K117" s="563">
        <v>0</v>
      </c>
      <c r="L117" s="563">
        <v>0</v>
      </c>
      <c r="M117" s="563">
        <v>0</v>
      </c>
      <c r="N117" s="563">
        <v>0</v>
      </c>
      <c r="O117" s="563">
        <v>0</v>
      </c>
      <c r="P117" s="563">
        <v>6.3E-2</v>
      </c>
      <c r="Q117" s="563">
        <v>0.42099999999999999</v>
      </c>
      <c r="R117" s="563">
        <v>0</v>
      </c>
      <c r="S117" s="563">
        <v>0</v>
      </c>
      <c r="T117" s="563">
        <v>0</v>
      </c>
      <c r="U117" s="563">
        <v>0</v>
      </c>
      <c r="V117" s="563">
        <v>6.3E-2</v>
      </c>
      <c r="W117" s="563">
        <v>0.42099999999999999</v>
      </c>
      <c r="X117" s="563">
        <v>0</v>
      </c>
      <c r="Y117" s="563">
        <v>0</v>
      </c>
      <c r="Z117" s="563">
        <v>0</v>
      </c>
      <c r="AA117" s="563">
        <v>0</v>
      </c>
      <c r="AB117" s="563">
        <v>0</v>
      </c>
      <c r="AC117" s="563">
        <v>0</v>
      </c>
      <c r="AD117" s="563">
        <v>0</v>
      </c>
      <c r="AE117" s="563">
        <v>0</v>
      </c>
      <c r="AF117" s="563">
        <v>0</v>
      </c>
      <c r="AG117" s="563">
        <v>0</v>
      </c>
      <c r="AH117" s="563">
        <v>0</v>
      </c>
      <c r="AI117" s="563">
        <v>0</v>
      </c>
      <c r="AJ117" s="563">
        <v>0</v>
      </c>
      <c r="AK117" s="563">
        <v>0</v>
      </c>
      <c r="AL117" s="563">
        <v>0</v>
      </c>
      <c r="AM117" s="563">
        <v>0</v>
      </c>
      <c r="AN117" s="563"/>
      <c r="AO117" s="563"/>
      <c r="AP117" s="563">
        <v>0</v>
      </c>
      <c r="AQ117" s="563">
        <v>0</v>
      </c>
      <c r="AR117" s="375"/>
    </row>
    <row r="118" spans="1:44" ht="47.25" x14ac:dyDescent="0.25">
      <c r="A118" s="348">
        <v>0</v>
      </c>
      <c r="B118" s="548" t="s">
        <v>782</v>
      </c>
      <c r="C118" s="565" t="s">
        <v>353</v>
      </c>
      <c r="D118" s="563">
        <v>0</v>
      </c>
      <c r="E118" s="563">
        <v>0</v>
      </c>
      <c r="F118" s="563">
        <v>0</v>
      </c>
      <c r="G118" s="563">
        <v>0</v>
      </c>
      <c r="H118" s="563">
        <v>0</v>
      </c>
      <c r="I118" s="563">
        <v>0</v>
      </c>
      <c r="J118" s="563">
        <v>0</v>
      </c>
      <c r="K118" s="563">
        <v>0</v>
      </c>
      <c r="L118" s="563">
        <v>0</v>
      </c>
      <c r="M118" s="563">
        <v>0</v>
      </c>
      <c r="N118" s="563">
        <v>0</v>
      </c>
      <c r="O118" s="563">
        <v>0</v>
      </c>
      <c r="P118" s="563">
        <v>0</v>
      </c>
      <c r="Q118" s="563">
        <v>0.04</v>
      </c>
      <c r="R118" s="563">
        <v>0</v>
      </c>
      <c r="S118" s="563">
        <v>0</v>
      </c>
      <c r="T118" s="563">
        <v>0</v>
      </c>
      <c r="U118" s="563">
        <v>0</v>
      </c>
      <c r="V118" s="563">
        <v>0</v>
      </c>
      <c r="W118" s="563">
        <v>0.04</v>
      </c>
      <c r="X118" s="563">
        <v>0</v>
      </c>
      <c r="Y118" s="563">
        <v>0</v>
      </c>
      <c r="Z118" s="563">
        <v>0</v>
      </c>
      <c r="AA118" s="563">
        <v>0</v>
      </c>
      <c r="AB118" s="563">
        <v>0</v>
      </c>
      <c r="AC118" s="563">
        <v>0</v>
      </c>
      <c r="AD118" s="563">
        <v>0</v>
      </c>
      <c r="AE118" s="563">
        <v>0</v>
      </c>
      <c r="AF118" s="563">
        <v>0</v>
      </c>
      <c r="AG118" s="563">
        <v>0</v>
      </c>
      <c r="AH118" s="563">
        <v>0</v>
      </c>
      <c r="AI118" s="563">
        <v>0</v>
      </c>
      <c r="AJ118" s="563">
        <v>0</v>
      </c>
      <c r="AK118" s="563">
        <v>0</v>
      </c>
      <c r="AL118" s="563">
        <v>0</v>
      </c>
      <c r="AM118" s="563">
        <v>0</v>
      </c>
      <c r="AN118" s="563"/>
      <c r="AO118" s="563"/>
      <c r="AP118" s="563">
        <v>0</v>
      </c>
      <c r="AQ118" s="563">
        <v>0</v>
      </c>
      <c r="AR118" s="375"/>
    </row>
    <row r="119" spans="1:44" ht="47.25" x14ac:dyDescent="0.25">
      <c r="A119" s="348">
        <v>0</v>
      </c>
      <c r="B119" s="548" t="s">
        <v>783</v>
      </c>
      <c r="C119" s="565" t="s">
        <v>353</v>
      </c>
      <c r="D119" s="563">
        <v>0</v>
      </c>
      <c r="E119" s="563">
        <v>0</v>
      </c>
      <c r="F119" s="563">
        <v>0</v>
      </c>
      <c r="G119" s="563">
        <v>0</v>
      </c>
      <c r="H119" s="563">
        <v>0</v>
      </c>
      <c r="I119" s="563">
        <v>0</v>
      </c>
      <c r="J119" s="563">
        <v>0</v>
      </c>
      <c r="K119" s="563">
        <v>0</v>
      </c>
      <c r="L119" s="563">
        <v>0</v>
      </c>
      <c r="M119" s="563">
        <v>0</v>
      </c>
      <c r="N119" s="563">
        <v>0</v>
      </c>
      <c r="O119" s="563">
        <v>0</v>
      </c>
      <c r="P119" s="563">
        <v>0</v>
      </c>
      <c r="Q119" s="563">
        <v>0.13500000000000001</v>
      </c>
      <c r="R119" s="563">
        <v>0</v>
      </c>
      <c r="S119" s="563">
        <v>0</v>
      </c>
      <c r="T119" s="563">
        <v>0</v>
      </c>
      <c r="U119" s="563">
        <v>0</v>
      </c>
      <c r="V119" s="563">
        <v>0</v>
      </c>
      <c r="W119" s="563">
        <v>0.13500000000000001</v>
      </c>
      <c r="X119" s="563">
        <v>0</v>
      </c>
      <c r="Y119" s="563">
        <v>0</v>
      </c>
      <c r="Z119" s="563">
        <v>0</v>
      </c>
      <c r="AA119" s="563">
        <v>0</v>
      </c>
      <c r="AB119" s="563">
        <v>0</v>
      </c>
      <c r="AC119" s="563">
        <v>0</v>
      </c>
      <c r="AD119" s="563">
        <v>0</v>
      </c>
      <c r="AE119" s="563">
        <v>0</v>
      </c>
      <c r="AF119" s="563">
        <v>0</v>
      </c>
      <c r="AG119" s="563">
        <v>0</v>
      </c>
      <c r="AH119" s="563">
        <v>0</v>
      </c>
      <c r="AI119" s="563">
        <v>0</v>
      </c>
      <c r="AJ119" s="563">
        <v>0</v>
      </c>
      <c r="AK119" s="563">
        <v>0</v>
      </c>
      <c r="AL119" s="563">
        <v>0</v>
      </c>
      <c r="AM119" s="563">
        <v>0</v>
      </c>
      <c r="AN119" s="563"/>
      <c r="AO119" s="563"/>
      <c r="AP119" s="563">
        <v>0</v>
      </c>
      <c r="AQ119" s="563">
        <v>0</v>
      </c>
      <c r="AR119" s="375"/>
    </row>
    <row r="120" spans="1:44" ht="47.25" x14ac:dyDescent="0.25">
      <c r="A120" s="348">
        <v>0</v>
      </c>
      <c r="B120" s="548" t="s">
        <v>784</v>
      </c>
      <c r="C120" s="565" t="s">
        <v>353</v>
      </c>
      <c r="D120" s="563">
        <v>0</v>
      </c>
      <c r="E120" s="563">
        <v>0</v>
      </c>
      <c r="F120" s="563">
        <v>0</v>
      </c>
      <c r="G120" s="563">
        <v>0</v>
      </c>
      <c r="H120" s="563">
        <v>0</v>
      </c>
      <c r="I120" s="563">
        <v>0</v>
      </c>
      <c r="J120" s="563">
        <v>0</v>
      </c>
      <c r="K120" s="563">
        <v>0</v>
      </c>
      <c r="L120" s="563">
        <v>0</v>
      </c>
      <c r="M120" s="563">
        <v>0</v>
      </c>
      <c r="N120" s="563">
        <v>0</v>
      </c>
      <c r="O120" s="563">
        <v>0</v>
      </c>
      <c r="P120" s="563">
        <v>0</v>
      </c>
      <c r="Q120" s="563">
        <v>0.03</v>
      </c>
      <c r="R120" s="563">
        <v>0</v>
      </c>
      <c r="S120" s="563">
        <v>0</v>
      </c>
      <c r="T120" s="563">
        <v>0</v>
      </c>
      <c r="U120" s="563">
        <v>0</v>
      </c>
      <c r="V120" s="563">
        <v>0</v>
      </c>
      <c r="W120" s="563">
        <v>0.03</v>
      </c>
      <c r="X120" s="563">
        <v>0</v>
      </c>
      <c r="Y120" s="563">
        <v>0</v>
      </c>
      <c r="Z120" s="563">
        <v>0</v>
      </c>
      <c r="AA120" s="563">
        <v>0</v>
      </c>
      <c r="AB120" s="563">
        <v>0</v>
      </c>
      <c r="AC120" s="563">
        <v>0</v>
      </c>
      <c r="AD120" s="563">
        <v>0</v>
      </c>
      <c r="AE120" s="563">
        <v>0</v>
      </c>
      <c r="AF120" s="563">
        <v>0</v>
      </c>
      <c r="AG120" s="563">
        <v>0</v>
      </c>
      <c r="AH120" s="563">
        <v>0</v>
      </c>
      <c r="AI120" s="563">
        <v>0</v>
      </c>
      <c r="AJ120" s="563">
        <v>0</v>
      </c>
      <c r="AK120" s="563">
        <v>0</v>
      </c>
      <c r="AL120" s="563">
        <v>0</v>
      </c>
      <c r="AM120" s="563">
        <v>0</v>
      </c>
      <c r="AN120" s="563"/>
      <c r="AO120" s="563"/>
      <c r="AP120" s="563">
        <v>0</v>
      </c>
      <c r="AQ120" s="563">
        <v>0</v>
      </c>
      <c r="AR120" s="375"/>
    </row>
    <row r="121" spans="1:44" ht="31.5" x14ac:dyDescent="0.25">
      <c r="A121" s="348">
        <v>0</v>
      </c>
      <c r="B121" s="548" t="s">
        <v>785</v>
      </c>
      <c r="C121" s="565" t="s">
        <v>353</v>
      </c>
      <c r="D121" s="563">
        <v>0</v>
      </c>
      <c r="E121" s="563">
        <v>0</v>
      </c>
      <c r="F121" s="563">
        <v>0</v>
      </c>
      <c r="G121" s="563">
        <v>0</v>
      </c>
      <c r="H121" s="563">
        <v>0</v>
      </c>
      <c r="I121" s="563">
        <v>0</v>
      </c>
      <c r="J121" s="563">
        <v>0</v>
      </c>
      <c r="K121" s="563">
        <v>0</v>
      </c>
      <c r="L121" s="563">
        <v>0</v>
      </c>
      <c r="M121" s="563">
        <v>0</v>
      </c>
      <c r="N121" s="563">
        <v>0</v>
      </c>
      <c r="O121" s="563">
        <v>0</v>
      </c>
      <c r="P121" s="563">
        <v>0</v>
      </c>
      <c r="Q121" s="563">
        <v>0</v>
      </c>
      <c r="R121" s="563">
        <v>0</v>
      </c>
      <c r="S121" s="563">
        <v>0.12</v>
      </c>
      <c r="T121" s="563">
        <v>0</v>
      </c>
      <c r="U121" s="563">
        <v>0</v>
      </c>
      <c r="V121" s="563">
        <v>0</v>
      </c>
      <c r="W121" s="563">
        <v>0.12</v>
      </c>
      <c r="X121" s="563">
        <v>0</v>
      </c>
      <c r="Y121" s="563">
        <v>0</v>
      </c>
      <c r="Z121" s="563">
        <v>0</v>
      </c>
      <c r="AA121" s="563">
        <v>0</v>
      </c>
      <c r="AB121" s="563">
        <v>0</v>
      </c>
      <c r="AC121" s="563">
        <v>0</v>
      </c>
      <c r="AD121" s="563">
        <v>0</v>
      </c>
      <c r="AE121" s="563">
        <v>0</v>
      </c>
      <c r="AF121" s="563">
        <v>0</v>
      </c>
      <c r="AG121" s="563">
        <v>0</v>
      </c>
      <c r="AH121" s="563">
        <v>0</v>
      </c>
      <c r="AI121" s="563">
        <v>0</v>
      </c>
      <c r="AJ121" s="563">
        <v>0</v>
      </c>
      <c r="AK121" s="563">
        <v>0</v>
      </c>
      <c r="AL121" s="563">
        <v>0</v>
      </c>
      <c r="AM121" s="563">
        <v>0</v>
      </c>
      <c r="AN121" s="563"/>
      <c r="AO121" s="563"/>
      <c r="AP121" s="563">
        <v>0</v>
      </c>
      <c r="AQ121" s="563">
        <v>0</v>
      </c>
      <c r="AR121" s="375"/>
    </row>
    <row r="122" spans="1:44" ht="126" x14ac:dyDescent="0.25">
      <c r="A122" s="348">
        <v>0</v>
      </c>
      <c r="B122" s="548" t="s">
        <v>848</v>
      </c>
      <c r="C122" s="565" t="s">
        <v>353</v>
      </c>
      <c r="D122" s="563">
        <v>0</v>
      </c>
      <c r="E122" s="563">
        <v>0</v>
      </c>
      <c r="F122" s="563">
        <v>0</v>
      </c>
      <c r="G122" s="563">
        <v>0</v>
      </c>
      <c r="H122" s="563">
        <v>0</v>
      </c>
      <c r="I122" s="563">
        <v>0</v>
      </c>
      <c r="J122" s="563">
        <v>0</v>
      </c>
      <c r="K122" s="563">
        <v>0</v>
      </c>
      <c r="L122" s="563">
        <v>0</v>
      </c>
      <c r="M122" s="563">
        <v>0</v>
      </c>
      <c r="N122" s="563">
        <v>0</v>
      </c>
      <c r="O122" s="563">
        <v>0</v>
      </c>
      <c r="P122" s="563">
        <v>0</v>
      </c>
      <c r="Q122" s="563">
        <v>0</v>
      </c>
      <c r="R122" s="563">
        <v>0</v>
      </c>
      <c r="S122" s="563">
        <v>0.03</v>
      </c>
      <c r="T122" s="563">
        <v>0</v>
      </c>
      <c r="U122" s="563">
        <v>0</v>
      </c>
      <c r="V122" s="563">
        <v>0</v>
      </c>
      <c r="W122" s="563">
        <v>0.03</v>
      </c>
      <c r="X122" s="563">
        <v>0</v>
      </c>
      <c r="Y122" s="563">
        <v>0</v>
      </c>
      <c r="Z122" s="563">
        <v>0</v>
      </c>
      <c r="AA122" s="563">
        <v>0</v>
      </c>
      <c r="AB122" s="563">
        <v>0</v>
      </c>
      <c r="AC122" s="563">
        <v>0</v>
      </c>
      <c r="AD122" s="563">
        <v>0</v>
      </c>
      <c r="AE122" s="563">
        <v>0</v>
      </c>
      <c r="AF122" s="563">
        <v>0</v>
      </c>
      <c r="AG122" s="563">
        <v>0</v>
      </c>
      <c r="AH122" s="563">
        <v>0</v>
      </c>
      <c r="AI122" s="563">
        <v>0</v>
      </c>
      <c r="AJ122" s="563">
        <v>0</v>
      </c>
      <c r="AK122" s="563">
        <v>0</v>
      </c>
      <c r="AL122" s="563">
        <v>0</v>
      </c>
      <c r="AM122" s="563">
        <v>0</v>
      </c>
      <c r="AN122" s="563"/>
      <c r="AO122" s="563"/>
      <c r="AP122" s="563">
        <v>0</v>
      </c>
      <c r="AQ122" s="563">
        <v>0</v>
      </c>
      <c r="AR122" s="375"/>
    </row>
    <row r="123" spans="1:44" ht="31.5" x14ac:dyDescent="0.25">
      <c r="A123" s="348">
        <v>0</v>
      </c>
      <c r="B123" s="548" t="s">
        <v>849</v>
      </c>
      <c r="C123" s="565" t="s">
        <v>353</v>
      </c>
      <c r="D123" s="563">
        <v>0</v>
      </c>
      <c r="E123" s="563">
        <v>0</v>
      </c>
      <c r="F123" s="563">
        <v>0</v>
      </c>
      <c r="G123" s="563">
        <v>0</v>
      </c>
      <c r="H123" s="563">
        <v>0</v>
      </c>
      <c r="I123" s="563">
        <v>0</v>
      </c>
      <c r="J123" s="563">
        <v>0</v>
      </c>
      <c r="K123" s="563">
        <v>0</v>
      </c>
      <c r="L123" s="563">
        <v>0</v>
      </c>
      <c r="M123" s="563">
        <v>0</v>
      </c>
      <c r="N123" s="563">
        <v>0</v>
      </c>
      <c r="O123" s="563">
        <v>0</v>
      </c>
      <c r="P123" s="563">
        <v>0</v>
      </c>
      <c r="Q123" s="563">
        <v>0</v>
      </c>
      <c r="R123" s="563">
        <v>0</v>
      </c>
      <c r="S123" s="563">
        <v>0</v>
      </c>
      <c r="T123" s="563">
        <v>0</v>
      </c>
      <c r="U123" s="563">
        <v>0.217</v>
      </c>
      <c r="V123" s="563">
        <v>0</v>
      </c>
      <c r="W123" s="563">
        <v>0.217</v>
      </c>
      <c r="X123" s="563">
        <v>0</v>
      </c>
      <c r="Y123" s="563">
        <v>0</v>
      </c>
      <c r="Z123" s="563">
        <v>0</v>
      </c>
      <c r="AA123" s="563">
        <v>0</v>
      </c>
      <c r="AB123" s="563">
        <v>0</v>
      </c>
      <c r="AC123" s="563">
        <v>0</v>
      </c>
      <c r="AD123" s="563">
        <v>0</v>
      </c>
      <c r="AE123" s="563">
        <v>0</v>
      </c>
      <c r="AF123" s="563">
        <v>0</v>
      </c>
      <c r="AG123" s="563">
        <v>0</v>
      </c>
      <c r="AH123" s="563">
        <v>0</v>
      </c>
      <c r="AI123" s="563">
        <v>0</v>
      </c>
      <c r="AJ123" s="563">
        <v>0</v>
      </c>
      <c r="AK123" s="563">
        <v>0</v>
      </c>
      <c r="AL123" s="563">
        <v>0</v>
      </c>
      <c r="AM123" s="563">
        <v>0</v>
      </c>
      <c r="AN123" s="563"/>
      <c r="AO123" s="563"/>
      <c r="AP123" s="563">
        <v>0</v>
      </c>
      <c r="AQ123" s="563">
        <v>0</v>
      </c>
      <c r="AR123" s="375"/>
    </row>
    <row r="124" spans="1:44" ht="63" x14ac:dyDescent="0.25">
      <c r="A124" s="348">
        <v>0</v>
      </c>
      <c r="B124" s="548" t="s">
        <v>850</v>
      </c>
      <c r="C124" s="565" t="s">
        <v>353</v>
      </c>
      <c r="D124" s="563">
        <v>0</v>
      </c>
      <c r="E124" s="563">
        <v>0</v>
      </c>
      <c r="F124" s="563">
        <v>0</v>
      </c>
      <c r="G124" s="563">
        <v>0</v>
      </c>
      <c r="H124" s="563">
        <v>0</v>
      </c>
      <c r="I124" s="563">
        <v>0</v>
      </c>
      <c r="J124" s="563">
        <v>0</v>
      </c>
      <c r="K124" s="563">
        <v>0</v>
      </c>
      <c r="L124" s="563">
        <v>0</v>
      </c>
      <c r="M124" s="563">
        <v>0</v>
      </c>
      <c r="N124" s="563">
        <v>0</v>
      </c>
      <c r="O124" s="563">
        <v>0</v>
      </c>
      <c r="P124" s="563">
        <v>0</v>
      </c>
      <c r="Q124" s="563">
        <v>0</v>
      </c>
      <c r="R124" s="563">
        <v>0</v>
      </c>
      <c r="S124" s="563">
        <v>0</v>
      </c>
      <c r="T124" s="563">
        <v>0</v>
      </c>
      <c r="U124" s="563">
        <v>0.28000000000000003</v>
      </c>
      <c r="V124" s="563">
        <v>0</v>
      </c>
      <c r="W124" s="563">
        <v>0.28000000000000003</v>
      </c>
      <c r="X124" s="563">
        <v>0</v>
      </c>
      <c r="Y124" s="563">
        <v>0</v>
      </c>
      <c r="Z124" s="563">
        <v>0</v>
      </c>
      <c r="AA124" s="563">
        <v>0</v>
      </c>
      <c r="AB124" s="563">
        <v>0</v>
      </c>
      <c r="AC124" s="563">
        <v>0</v>
      </c>
      <c r="AD124" s="563">
        <v>0</v>
      </c>
      <c r="AE124" s="563">
        <v>0</v>
      </c>
      <c r="AF124" s="563">
        <v>0</v>
      </c>
      <c r="AG124" s="563">
        <v>0</v>
      </c>
      <c r="AH124" s="563">
        <v>0</v>
      </c>
      <c r="AI124" s="563">
        <v>0</v>
      </c>
      <c r="AJ124" s="563">
        <v>0</v>
      </c>
      <c r="AK124" s="563">
        <v>0</v>
      </c>
      <c r="AL124" s="563">
        <v>0</v>
      </c>
      <c r="AM124" s="563">
        <v>0</v>
      </c>
      <c r="AN124" s="563"/>
      <c r="AO124" s="563"/>
      <c r="AP124" s="563">
        <v>0</v>
      </c>
      <c r="AQ124" s="563">
        <v>0</v>
      </c>
      <c r="AR124" s="375"/>
    </row>
    <row r="125" spans="1:44" ht="47.25" x14ac:dyDescent="0.25">
      <c r="A125" s="348">
        <v>0</v>
      </c>
      <c r="B125" s="548" t="s">
        <v>851</v>
      </c>
      <c r="C125" s="565" t="s">
        <v>353</v>
      </c>
      <c r="D125" s="563">
        <v>0</v>
      </c>
      <c r="E125" s="563">
        <v>0</v>
      </c>
      <c r="F125" s="563">
        <v>0</v>
      </c>
      <c r="G125" s="563">
        <v>0</v>
      </c>
      <c r="H125" s="563">
        <v>0</v>
      </c>
      <c r="I125" s="563">
        <v>0</v>
      </c>
      <c r="J125" s="563">
        <v>0</v>
      </c>
      <c r="K125" s="563">
        <v>0</v>
      </c>
      <c r="L125" s="563">
        <v>0</v>
      </c>
      <c r="M125" s="563">
        <v>0</v>
      </c>
      <c r="N125" s="563">
        <v>0</v>
      </c>
      <c r="O125" s="563">
        <v>0</v>
      </c>
      <c r="P125" s="563">
        <v>0</v>
      </c>
      <c r="Q125" s="563">
        <v>0</v>
      </c>
      <c r="R125" s="563">
        <v>0</v>
      </c>
      <c r="S125" s="563">
        <v>0</v>
      </c>
      <c r="T125" s="563">
        <v>0</v>
      </c>
      <c r="U125" s="563">
        <v>0.14899999999999999</v>
      </c>
      <c r="V125" s="563">
        <v>0</v>
      </c>
      <c r="W125" s="563">
        <v>0.14899999999999999</v>
      </c>
      <c r="X125" s="563">
        <v>0</v>
      </c>
      <c r="Y125" s="563">
        <v>0</v>
      </c>
      <c r="Z125" s="563">
        <v>0</v>
      </c>
      <c r="AA125" s="563">
        <v>0</v>
      </c>
      <c r="AB125" s="563">
        <v>0</v>
      </c>
      <c r="AC125" s="563">
        <v>0</v>
      </c>
      <c r="AD125" s="563">
        <v>0</v>
      </c>
      <c r="AE125" s="563">
        <v>0</v>
      </c>
      <c r="AF125" s="563">
        <v>0</v>
      </c>
      <c r="AG125" s="563">
        <v>0</v>
      </c>
      <c r="AH125" s="563">
        <v>0</v>
      </c>
      <c r="AI125" s="563">
        <v>0</v>
      </c>
      <c r="AJ125" s="563">
        <v>0</v>
      </c>
      <c r="AK125" s="563">
        <v>0</v>
      </c>
      <c r="AL125" s="563">
        <v>0</v>
      </c>
      <c r="AM125" s="563">
        <v>0</v>
      </c>
      <c r="AN125" s="563"/>
      <c r="AO125" s="563"/>
      <c r="AP125" s="563">
        <v>0</v>
      </c>
      <c r="AQ125" s="563">
        <v>0</v>
      </c>
      <c r="AR125" s="375"/>
    </row>
    <row r="126" spans="1:44" ht="47.25" x14ac:dyDescent="0.25">
      <c r="A126" s="348">
        <v>0</v>
      </c>
      <c r="B126" s="548" t="s">
        <v>852</v>
      </c>
      <c r="C126" s="565" t="s">
        <v>353</v>
      </c>
      <c r="D126" s="563">
        <v>0</v>
      </c>
      <c r="E126" s="563">
        <v>0</v>
      </c>
      <c r="F126" s="563">
        <v>0</v>
      </c>
      <c r="G126" s="563">
        <v>0</v>
      </c>
      <c r="H126" s="563">
        <v>0</v>
      </c>
      <c r="I126" s="563">
        <v>0</v>
      </c>
      <c r="J126" s="563">
        <v>0</v>
      </c>
      <c r="K126" s="563">
        <v>0</v>
      </c>
      <c r="L126" s="563">
        <v>0</v>
      </c>
      <c r="M126" s="563">
        <v>0</v>
      </c>
      <c r="N126" s="563">
        <v>0</v>
      </c>
      <c r="O126" s="563">
        <v>0</v>
      </c>
      <c r="P126" s="563">
        <v>0</v>
      </c>
      <c r="Q126" s="563">
        <v>0</v>
      </c>
      <c r="R126" s="563">
        <v>0</v>
      </c>
      <c r="S126" s="563">
        <v>0</v>
      </c>
      <c r="T126" s="563">
        <v>0</v>
      </c>
      <c r="U126" s="563">
        <v>0.03</v>
      </c>
      <c r="V126" s="563">
        <v>0</v>
      </c>
      <c r="W126" s="563">
        <v>0.03</v>
      </c>
      <c r="X126" s="563">
        <v>0</v>
      </c>
      <c r="Y126" s="563">
        <v>0</v>
      </c>
      <c r="Z126" s="563">
        <v>0</v>
      </c>
      <c r="AA126" s="563">
        <v>0</v>
      </c>
      <c r="AB126" s="563">
        <v>0</v>
      </c>
      <c r="AC126" s="563">
        <v>0</v>
      </c>
      <c r="AD126" s="563">
        <v>0</v>
      </c>
      <c r="AE126" s="563">
        <v>0</v>
      </c>
      <c r="AF126" s="563">
        <v>0</v>
      </c>
      <c r="AG126" s="563">
        <v>0</v>
      </c>
      <c r="AH126" s="563">
        <v>0</v>
      </c>
      <c r="AI126" s="563">
        <v>0</v>
      </c>
      <c r="AJ126" s="563">
        <v>0</v>
      </c>
      <c r="AK126" s="563">
        <v>0</v>
      </c>
      <c r="AL126" s="563">
        <v>0</v>
      </c>
      <c r="AM126" s="563">
        <v>0</v>
      </c>
      <c r="AN126" s="563"/>
      <c r="AO126" s="563"/>
      <c r="AP126" s="563">
        <v>0</v>
      </c>
      <c r="AQ126" s="563">
        <v>0</v>
      </c>
      <c r="AR126" s="375"/>
    </row>
    <row r="127" spans="1:44" ht="47.25" x14ac:dyDescent="0.25">
      <c r="A127" s="348">
        <v>0</v>
      </c>
      <c r="B127" s="548" t="s">
        <v>853</v>
      </c>
      <c r="C127" s="565" t="s">
        <v>353</v>
      </c>
      <c r="D127" s="563">
        <v>0</v>
      </c>
      <c r="E127" s="563">
        <v>0</v>
      </c>
      <c r="F127" s="563">
        <v>0</v>
      </c>
      <c r="G127" s="563">
        <v>0</v>
      </c>
      <c r="H127" s="563">
        <v>0</v>
      </c>
      <c r="I127" s="563">
        <v>0</v>
      </c>
      <c r="J127" s="563">
        <v>0</v>
      </c>
      <c r="K127" s="563">
        <v>0</v>
      </c>
      <c r="L127" s="563">
        <v>0</v>
      </c>
      <c r="M127" s="563">
        <v>0</v>
      </c>
      <c r="N127" s="563">
        <v>0</v>
      </c>
      <c r="O127" s="563">
        <v>0</v>
      </c>
      <c r="P127" s="563">
        <v>0</v>
      </c>
      <c r="Q127" s="563">
        <v>0</v>
      </c>
      <c r="R127" s="563">
        <v>0</v>
      </c>
      <c r="S127" s="563">
        <v>0</v>
      </c>
      <c r="T127" s="563">
        <v>0</v>
      </c>
      <c r="U127" s="563">
        <v>0.13</v>
      </c>
      <c r="V127" s="563">
        <v>0</v>
      </c>
      <c r="W127" s="563">
        <v>0.13</v>
      </c>
      <c r="X127" s="563">
        <v>0</v>
      </c>
      <c r="Y127" s="563">
        <v>0</v>
      </c>
      <c r="Z127" s="563">
        <v>0</v>
      </c>
      <c r="AA127" s="563">
        <v>0</v>
      </c>
      <c r="AB127" s="563">
        <v>0</v>
      </c>
      <c r="AC127" s="563">
        <v>0</v>
      </c>
      <c r="AD127" s="563">
        <v>0</v>
      </c>
      <c r="AE127" s="563">
        <v>0</v>
      </c>
      <c r="AF127" s="563">
        <v>0</v>
      </c>
      <c r="AG127" s="563">
        <v>0</v>
      </c>
      <c r="AH127" s="563">
        <v>0</v>
      </c>
      <c r="AI127" s="563">
        <v>0</v>
      </c>
      <c r="AJ127" s="563">
        <v>0</v>
      </c>
      <c r="AK127" s="563">
        <v>0</v>
      </c>
      <c r="AL127" s="563">
        <v>0</v>
      </c>
      <c r="AM127" s="563">
        <v>0</v>
      </c>
      <c r="AN127" s="563"/>
      <c r="AO127" s="563"/>
      <c r="AP127" s="563">
        <v>0</v>
      </c>
      <c r="AQ127" s="563">
        <v>0</v>
      </c>
      <c r="AR127" s="375"/>
    </row>
    <row r="128" spans="1:44" ht="31.5" x14ac:dyDescent="0.25">
      <c r="A128" s="348">
        <v>0</v>
      </c>
      <c r="B128" s="548" t="s">
        <v>854</v>
      </c>
      <c r="C128" s="565" t="s">
        <v>353</v>
      </c>
      <c r="D128" s="563">
        <v>0</v>
      </c>
      <c r="E128" s="563">
        <v>0</v>
      </c>
      <c r="F128" s="563">
        <v>0</v>
      </c>
      <c r="G128" s="563">
        <v>0</v>
      </c>
      <c r="H128" s="563">
        <v>0</v>
      </c>
      <c r="I128" s="563">
        <v>0</v>
      </c>
      <c r="J128" s="563">
        <v>0</v>
      </c>
      <c r="K128" s="563">
        <v>0</v>
      </c>
      <c r="L128" s="563">
        <v>0</v>
      </c>
      <c r="M128" s="563">
        <v>0</v>
      </c>
      <c r="N128" s="563">
        <v>0</v>
      </c>
      <c r="O128" s="563">
        <v>0</v>
      </c>
      <c r="P128" s="563">
        <v>0</v>
      </c>
      <c r="Q128" s="563">
        <v>0</v>
      </c>
      <c r="R128" s="563">
        <v>0</v>
      </c>
      <c r="S128" s="563">
        <v>0</v>
      </c>
      <c r="T128" s="563">
        <v>6.3E-2</v>
      </c>
      <c r="U128" s="563">
        <v>0</v>
      </c>
      <c r="V128" s="563">
        <v>6.3E-2</v>
      </c>
      <c r="W128" s="563">
        <v>0</v>
      </c>
      <c r="X128" s="563">
        <v>0</v>
      </c>
      <c r="Y128" s="563">
        <v>0</v>
      </c>
      <c r="Z128" s="563">
        <v>0</v>
      </c>
      <c r="AA128" s="563">
        <v>0</v>
      </c>
      <c r="AB128" s="563">
        <v>0</v>
      </c>
      <c r="AC128" s="563">
        <v>0</v>
      </c>
      <c r="AD128" s="563">
        <v>0</v>
      </c>
      <c r="AE128" s="563">
        <v>0</v>
      </c>
      <c r="AF128" s="563">
        <v>0</v>
      </c>
      <c r="AG128" s="563">
        <v>0</v>
      </c>
      <c r="AH128" s="563">
        <v>0</v>
      </c>
      <c r="AI128" s="563">
        <v>0</v>
      </c>
      <c r="AJ128" s="563">
        <v>0</v>
      </c>
      <c r="AK128" s="563">
        <v>0</v>
      </c>
      <c r="AL128" s="563">
        <v>0</v>
      </c>
      <c r="AM128" s="563">
        <v>0</v>
      </c>
      <c r="AN128" s="563"/>
      <c r="AO128" s="563"/>
      <c r="AP128" s="563">
        <v>0</v>
      </c>
      <c r="AQ128" s="563">
        <v>0</v>
      </c>
      <c r="AR128" s="375"/>
    </row>
    <row r="129" spans="1:44" ht="94.5" x14ac:dyDescent="0.25">
      <c r="A129" s="348">
        <v>0</v>
      </c>
      <c r="B129" s="548" t="s">
        <v>856</v>
      </c>
      <c r="C129" s="565" t="s">
        <v>353</v>
      </c>
      <c r="D129" s="563">
        <v>0</v>
      </c>
      <c r="E129" s="563">
        <v>0</v>
      </c>
      <c r="F129" s="563">
        <v>0</v>
      </c>
      <c r="G129" s="563">
        <v>0</v>
      </c>
      <c r="H129" s="563">
        <v>0</v>
      </c>
      <c r="I129" s="563">
        <v>0</v>
      </c>
      <c r="J129" s="563">
        <v>0</v>
      </c>
      <c r="K129" s="563">
        <v>0</v>
      </c>
      <c r="L129" s="563">
        <v>0</v>
      </c>
      <c r="M129" s="563">
        <v>0</v>
      </c>
      <c r="N129" s="563">
        <v>0</v>
      </c>
      <c r="O129" s="563">
        <v>0</v>
      </c>
      <c r="P129" s="563">
        <v>0</v>
      </c>
      <c r="Q129" s="563">
        <v>0</v>
      </c>
      <c r="R129" s="563">
        <v>0</v>
      </c>
      <c r="S129" s="563">
        <v>0.18</v>
      </c>
      <c r="T129" s="563">
        <v>0</v>
      </c>
      <c r="U129" s="563">
        <v>0</v>
      </c>
      <c r="V129" s="563">
        <v>0</v>
      </c>
      <c r="W129" s="563">
        <v>0.18</v>
      </c>
      <c r="X129" s="563">
        <v>0</v>
      </c>
      <c r="Y129" s="563">
        <v>0</v>
      </c>
      <c r="Z129" s="563">
        <v>0</v>
      </c>
      <c r="AA129" s="563">
        <v>0</v>
      </c>
      <c r="AB129" s="563">
        <v>0</v>
      </c>
      <c r="AC129" s="563">
        <v>0</v>
      </c>
      <c r="AD129" s="563">
        <v>0</v>
      </c>
      <c r="AE129" s="563">
        <v>0</v>
      </c>
      <c r="AF129" s="563">
        <v>0</v>
      </c>
      <c r="AG129" s="563">
        <v>0</v>
      </c>
      <c r="AH129" s="563">
        <v>0</v>
      </c>
      <c r="AI129" s="563">
        <v>0</v>
      </c>
      <c r="AJ129" s="563">
        <v>0</v>
      </c>
      <c r="AK129" s="563">
        <v>0</v>
      </c>
      <c r="AL129" s="563">
        <v>0</v>
      </c>
      <c r="AM129" s="563">
        <v>0</v>
      </c>
      <c r="AN129" s="563"/>
      <c r="AO129" s="563"/>
      <c r="AP129" s="563">
        <v>0</v>
      </c>
      <c r="AQ129" s="563">
        <v>0</v>
      </c>
      <c r="AR129" s="375"/>
    </row>
    <row r="130" spans="1:44" ht="78.75" x14ac:dyDescent="0.25">
      <c r="A130" s="348">
        <v>0</v>
      </c>
      <c r="B130" s="548" t="s">
        <v>857</v>
      </c>
      <c r="C130" s="565" t="s">
        <v>353</v>
      </c>
      <c r="D130" s="563">
        <v>0</v>
      </c>
      <c r="E130" s="563">
        <v>0</v>
      </c>
      <c r="F130" s="563">
        <v>0</v>
      </c>
      <c r="G130" s="563">
        <v>0</v>
      </c>
      <c r="H130" s="563">
        <v>0</v>
      </c>
      <c r="I130" s="563">
        <v>0</v>
      </c>
      <c r="J130" s="563">
        <v>0</v>
      </c>
      <c r="K130" s="563">
        <v>0</v>
      </c>
      <c r="L130" s="563">
        <v>0</v>
      </c>
      <c r="M130" s="563">
        <v>0</v>
      </c>
      <c r="N130" s="563">
        <v>0</v>
      </c>
      <c r="O130" s="563">
        <v>0</v>
      </c>
      <c r="P130" s="563">
        <v>0</v>
      </c>
      <c r="Q130" s="563">
        <v>0</v>
      </c>
      <c r="R130" s="563">
        <v>0</v>
      </c>
      <c r="S130" s="563">
        <v>0</v>
      </c>
      <c r="T130" s="563">
        <v>0</v>
      </c>
      <c r="U130" s="563">
        <v>1.1499999999999999</v>
      </c>
      <c r="V130" s="563">
        <v>0</v>
      </c>
      <c r="W130" s="563">
        <v>1.1499999999999999</v>
      </c>
      <c r="X130" s="563">
        <v>0</v>
      </c>
      <c r="Y130" s="563">
        <v>0</v>
      </c>
      <c r="Z130" s="563">
        <v>0</v>
      </c>
      <c r="AA130" s="563">
        <v>0</v>
      </c>
      <c r="AB130" s="563">
        <v>0</v>
      </c>
      <c r="AC130" s="563">
        <v>0</v>
      </c>
      <c r="AD130" s="563">
        <v>0</v>
      </c>
      <c r="AE130" s="563">
        <v>0</v>
      </c>
      <c r="AF130" s="563">
        <v>0</v>
      </c>
      <c r="AG130" s="563">
        <v>0</v>
      </c>
      <c r="AH130" s="563">
        <v>0</v>
      </c>
      <c r="AI130" s="563">
        <v>0</v>
      </c>
      <c r="AJ130" s="563">
        <v>0</v>
      </c>
      <c r="AK130" s="563">
        <v>0</v>
      </c>
      <c r="AL130" s="563">
        <v>0</v>
      </c>
      <c r="AM130" s="563">
        <v>0</v>
      </c>
      <c r="AN130" s="563"/>
      <c r="AO130" s="563"/>
      <c r="AP130" s="563">
        <v>0</v>
      </c>
      <c r="AQ130" s="563">
        <v>0</v>
      </c>
      <c r="AR130" s="375"/>
    </row>
    <row r="131" spans="1:44" ht="31.5" x14ac:dyDescent="0.25">
      <c r="A131" s="348">
        <v>0</v>
      </c>
      <c r="B131" s="548" t="s">
        <v>858</v>
      </c>
      <c r="C131" s="565" t="s">
        <v>353</v>
      </c>
      <c r="D131" s="563">
        <v>0</v>
      </c>
      <c r="E131" s="563">
        <v>0</v>
      </c>
      <c r="F131" s="563">
        <v>0</v>
      </c>
      <c r="G131" s="563">
        <v>0</v>
      </c>
      <c r="H131" s="563">
        <v>0</v>
      </c>
      <c r="I131" s="563">
        <v>0</v>
      </c>
      <c r="J131" s="563">
        <v>0</v>
      </c>
      <c r="K131" s="563">
        <v>0</v>
      </c>
      <c r="L131" s="563">
        <v>0</v>
      </c>
      <c r="M131" s="563">
        <v>0</v>
      </c>
      <c r="N131" s="563">
        <v>0</v>
      </c>
      <c r="O131" s="563">
        <v>0</v>
      </c>
      <c r="P131" s="563">
        <v>0</v>
      </c>
      <c r="Q131" s="563">
        <v>0</v>
      </c>
      <c r="R131" s="563">
        <v>0</v>
      </c>
      <c r="S131" s="563">
        <v>0.23</v>
      </c>
      <c r="T131" s="563">
        <v>0</v>
      </c>
      <c r="U131" s="563">
        <v>0</v>
      </c>
      <c r="V131" s="563">
        <v>0</v>
      </c>
      <c r="W131" s="563">
        <v>0.23</v>
      </c>
      <c r="X131" s="563">
        <v>0</v>
      </c>
      <c r="Y131" s="563">
        <v>0</v>
      </c>
      <c r="Z131" s="563">
        <v>0</v>
      </c>
      <c r="AA131" s="563">
        <v>0</v>
      </c>
      <c r="AB131" s="563">
        <v>0</v>
      </c>
      <c r="AC131" s="563">
        <v>0</v>
      </c>
      <c r="AD131" s="563">
        <v>0</v>
      </c>
      <c r="AE131" s="563">
        <v>0</v>
      </c>
      <c r="AF131" s="563">
        <v>0</v>
      </c>
      <c r="AG131" s="563">
        <v>0</v>
      </c>
      <c r="AH131" s="563">
        <v>0</v>
      </c>
      <c r="AI131" s="563">
        <v>0</v>
      </c>
      <c r="AJ131" s="563">
        <v>0</v>
      </c>
      <c r="AK131" s="563">
        <v>0</v>
      </c>
      <c r="AL131" s="563">
        <v>0</v>
      </c>
      <c r="AM131" s="563">
        <v>0</v>
      </c>
      <c r="AN131" s="563"/>
      <c r="AO131" s="563"/>
      <c r="AP131" s="563">
        <v>0</v>
      </c>
      <c r="AQ131" s="563">
        <v>0</v>
      </c>
      <c r="AR131" s="375"/>
    </row>
    <row r="132" spans="1:44" ht="47.25" x14ac:dyDescent="0.25">
      <c r="A132" s="348">
        <v>0</v>
      </c>
      <c r="B132" s="548" t="s">
        <v>954</v>
      </c>
      <c r="C132" s="565" t="s">
        <v>353</v>
      </c>
      <c r="D132" s="563">
        <v>0</v>
      </c>
      <c r="E132" s="563">
        <v>0</v>
      </c>
      <c r="F132" s="563">
        <v>0</v>
      </c>
      <c r="G132" s="563">
        <v>0</v>
      </c>
      <c r="H132" s="563">
        <v>0</v>
      </c>
      <c r="I132" s="563">
        <v>0</v>
      </c>
      <c r="J132" s="563">
        <v>0</v>
      </c>
      <c r="K132" s="563">
        <v>0</v>
      </c>
      <c r="L132" s="563">
        <v>0</v>
      </c>
      <c r="M132" s="563">
        <v>0</v>
      </c>
      <c r="N132" s="563">
        <v>0</v>
      </c>
      <c r="O132" s="563">
        <v>0</v>
      </c>
      <c r="P132" s="563">
        <v>0</v>
      </c>
      <c r="Q132" s="563">
        <v>0</v>
      </c>
      <c r="R132" s="563">
        <v>0</v>
      </c>
      <c r="S132" s="563">
        <v>0</v>
      </c>
      <c r="T132" s="563">
        <v>0</v>
      </c>
      <c r="U132" s="563">
        <v>0.34300000000000003</v>
      </c>
      <c r="V132" s="563">
        <v>0</v>
      </c>
      <c r="W132" s="563">
        <v>0.34300000000000003</v>
      </c>
      <c r="X132" s="563">
        <v>0</v>
      </c>
      <c r="Y132" s="563">
        <v>0</v>
      </c>
      <c r="Z132" s="563">
        <v>0</v>
      </c>
      <c r="AA132" s="563">
        <v>0</v>
      </c>
      <c r="AB132" s="563">
        <v>0</v>
      </c>
      <c r="AC132" s="563">
        <v>0</v>
      </c>
      <c r="AD132" s="563">
        <v>0</v>
      </c>
      <c r="AE132" s="563">
        <v>0</v>
      </c>
      <c r="AF132" s="563">
        <v>0</v>
      </c>
      <c r="AG132" s="563">
        <v>0</v>
      </c>
      <c r="AH132" s="563">
        <v>0</v>
      </c>
      <c r="AI132" s="563">
        <v>0</v>
      </c>
      <c r="AJ132" s="563">
        <v>0</v>
      </c>
      <c r="AK132" s="563">
        <v>0</v>
      </c>
      <c r="AL132" s="563">
        <v>0</v>
      </c>
      <c r="AM132" s="563">
        <v>0</v>
      </c>
      <c r="AN132" s="563"/>
      <c r="AO132" s="563"/>
      <c r="AP132" s="563">
        <v>0</v>
      </c>
      <c r="AQ132" s="563">
        <v>0</v>
      </c>
      <c r="AR132" s="375"/>
    </row>
    <row r="133" spans="1:44" ht="63" x14ac:dyDescent="0.25">
      <c r="A133" s="348">
        <v>0</v>
      </c>
      <c r="B133" s="548" t="s">
        <v>956</v>
      </c>
      <c r="C133" s="565" t="s">
        <v>353</v>
      </c>
      <c r="D133" s="563">
        <v>0</v>
      </c>
      <c r="E133" s="563">
        <v>0</v>
      </c>
      <c r="F133" s="563">
        <v>0</v>
      </c>
      <c r="G133" s="563">
        <v>0</v>
      </c>
      <c r="H133" s="563">
        <v>0</v>
      </c>
      <c r="I133" s="563">
        <v>0</v>
      </c>
      <c r="J133" s="563">
        <v>0</v>
      </c>
      <c r="K133" s="563">
        <v>0</v>
      </c>
      <c r="L133" s="563">
        <v>0</v>
      </c>
      <c r="M133" s="563">
        <v>0</v>
      </c>
      <c r="N133" s="563">
        <v>0</v>
      </c>
      <c r="O133" s="563">
        <v>0</v>
      </c>
      <c r="P133" s="563">
        <v>0</v>
      </c>
      <c r="Q133" s="563">
        <v>0</v>
      </c>
      <c r="R133" s="563">
        <v>0</v>
      </c>
      <c r="S133" s="563">
        <v>0</v>
      </c>
      <c r="T133" s="563">
        <v>0</v>
      </c>
      <c r="U133" s="563">
        <v>0.04</v>
      </c>
      <c r="V133" s="563">
        <v>0</v>
      </c>
      <c r="W133" s="563">
        <v>0.04</v>
      </c>
      <c r="X133" s="563">
        <v>0</v>
      </c>
      <c r="Y133" s="563">
        <v>0</v>
      </c>
      <c r="Z133" s="563">
        <v>0</v>
      </c>
      <c r="AA133" s="563">
        <v>0</v>
      </c>
      <c r="AB133" s="563">
        <v>0</v>
      </c>
      <c r="AC133" s="563">
        <v>0</v>
      </c>
      <c r="AD133" s="563">
        <v>0</v>
      </c>
      <c r="AE133" s="563">
        <v>0</v>
      </c>
      <c r="AF133" s="563">
        <v>0</v>
      </c>
      <c r="AG133" s="563">
        <v>0</v>
      </c>
      <c r="AH133" s="563">
        <v>0</v>
      </c>
      <c r="AI133" s="563">
        <v>0</v>
      </c>
      <c r="AJ133" s="563">
        <v>0</v>
      </c>
      <c r="AK133" s="563">
        <v>0</v>
      </c>
      <c r="AL133" s="563">
        <v>0</v>
      </c>
      <c r="AM133" s="563">
        <v>0</v>
      </c>
      <c r="AN133" s="563"/>
      <c r="AO133" s="563"/>
      <c r="AP133" s="563">
        <v>0</v>
      </c>
      <c r="AQ133" s="563">
        <v>0</v>
      </c>
      <c r="AR133" s="375"/>
    </row>
    <row r="134" spans="1:44" ht="47.25" x14ac:dyDescent="0.25">
      <c r="A134" s="348">
        <v>0</v>
      </c>
      <c r="B134" s="548" t="s">
        <v>957</v>
      </c>
      <c r="C134" s="565" t="s">
        <v>353</v>
      </c>
      <c r="D134" s="563">
        <v>0</v>
      </c>
      <c r="E134" s="563">
        <v>0</v>
      </c>
      <c r="F134" s="563">
        <v>0</v>
      </c>
      <c r="G134" s="563">
        <v>0</v>
      </c>
      <c r="H134" s="563">
        <v>0</v>
      </c>
      <c r="I134" s="563">
        <v>0</v>
      </c>
      <c r="J134" s="563">
        <v>0</v>
      </c>
      <c r="K134" s="563">
        <v>0</v>
      </c>
      <c r="L134" s="563">
        <v>0</v>
      </c>
      <c r="M134" s="563">
        <v>0</v>
      </c>
      <c r="N134" s="563">
        <v>0</v>
      </c>
      <c r="O134" s="563">
        <v>0</v>
      </c>
      <c r="P134" s="563">
        <v>0</v>
      </c>
      <c r="Q134" s="563">
        <v>0</v>
      </c>
      <c r="R134" s="563">
        <v>0</v>
      </c>
      <c r="S134" s="563">
        <v>0</v>
      </c>
      <c r="T134" s="563">
        <v>0</v>
      </c>
      <c r="U134" s="563">
        <v>4.7E-2</v>
      </c>
      <c r="V134" s="563">
        <v>0</v>
      </c>
      <c r="W134" s="563">
        <v>4.7E-2</v>
      </c>
      <c r="X134" s="563">
        <v>0</v>
      </c>
      <c r="Y134" s="563">
        <v>0</v>
      </c>
      <c r="Z134" s="563">
        <v>0</v>
      </c>
      <c r="AA134" s="563">
        <v>0</v>
      </c>
      <c r="AB134" s="563">
        <v>0</v>
      </c>
      <c r="AC134" s="563">
        <v>0</v>
      </c>
      <c r="AD134" s="563">
        <v>0</v>
      </c>
      <c r="AE134" s="563">
        <v>0</v>
      </c>
      <c r="AF134" s="563">
        <v>0</v>
      </c>
      <c r="AG134" s="563">
        <v>0</v>
      </c>
      <c r="AH134" s="563">
        <v>0</v>
      </c>
      <c r="AI134" s="563">
        <v>0</v>
      </c>
      <c r="AJ134" s="563">
        <v>0</v>
      </c>
      <c r="AK134" s="563">
        <v>0</v>
      </c>
      <c r="AL134" s="563">
        <v>0</v>
      </c>
      <c r="AM134" s="563">
        <v>0</v>
      </c>
      <c r="AN134" s="563"/>
      <c r="AO134" s="563"/>
      <c r="AP134" s="563">
        <v>0</v>
      </c>
      <c r="AQ134" s="563">
        <v>0</v>
      </c>
      <c r="AR134" s="375"/>
    </row>
    <row r="135" spans="1:44" ht="47.25" x14ac:dyDescent="0.25">
      <c r="A135" s="348">
        <v>0</v>
      </c>
      <c r="B135" s="548" t="s">
        <v>958</v>
      </c>
      <c r="C135" s="565" t="s">
        <v>353</v>
      </c>
      <c r="D135" s="563">
        <v>0</v>
      </c>
      <c r="E135" s="563">
        <v>0</v>
      </c>
      <c r="F135" s="563">
        <v>0</v>
      </c>
      <c r="G135" s="563">
        <v>0</v>
      </c>
      <c r="H135" s="563">
        <v>0</v>
      </c>
      <c r="I135" s="563">
        <v>0</v>
      </c>
      <c r="J135" s="563">
        <v>0</v>
      </c>
      <c r="K135" s="563">
        <v>0</v>
      </c>
      <c r="L135" s="563">
        <v>0</v>
      </c>
      <c r="M135" s="563">
        <v>0</v>
      </c>
      <c r="N135" s="563">
        <v>0</v>
      </c>
      <c r="O135" s="563">
        <v>0</v>
      </c>
      <c r="P135" s="563">
        <v>0</v>
      </c>
      <c r="Q135" s="563">
        <v>0</v>
      </c>
      <c r="R135" s="563">
        <v>0</v>
      </c>
      <c r="S135" s="563">
        <v>0</v>
      </c>
      <c r="T135" s="563">
        <v>0</v>
      </c>
      <c r="U135" s="563">
        <v>0.40500000000000003</v>
      </c>
      <c r="V135" s="563">
        <v>0</v>
      </c>
      <c r="W135" s="563">
        <v>0.40500000000000003</v>
      </c>
      <c r="X135" s="563">
        <v>0</v>
      </c>
      <c r="Y135" s="563">
        <v>0</v>
      </c>
      <c r="Z135" s="563">
        <v>0</v>
      </c>
      <c r="AA135" s="563">
        <v>0</v>
      </c>
      <c r="AB135" s="563">
        <v>0</v>
      </c>
      <c r="AC135" s="563">
        <v>0</v>
      </c>
      <c r="AD135" s="563">
        <v>0</v>
      </c>
      <c r="AE135" s="563">
        <v>0</v>
      </c>
      <c r="AF135" s="563">
        <v>0</v>
      </c>
      <c r="AG135" s="563">
        <v>0</v>
      </c>
      <c r="AH135" s="563">
        <v>0</v>
      </c>
      <c r="AI135" s="563">
        <v>0</v>
      </c>
      <c r="AJ135" s="563">
        <v>0</v>
      </c>
      <c r="AK135" s="563">
        <v>0</v>
      </c>
      <c r="AL135" s="563">
        <v>0</v>
      </c>
      <c r="AM135" s="563">
        <v>0</v>
      </c>
      <c r="AN135" s="563"/>
      <c r="AO135" s="563"/>
      <c r="AP135" s="563">
        <v>0</v>
      </c>
      <c r="AQ135" s="563">
        <v>0</v>
      </c>
      <c r="AR135" s="375"/>
    </row>
    <row r="136" spans="1:44" ht="63" x14ac:dyDescent="0.25">
      <c r="A136" s="348">
        <v>0</v>
      </c>
      <c r="B136" s="548" t="s">
        <v>959</v>
      </c>
      <c r="C136" s="565" t="s">
        <v>353</v>
      </c>
      <c r="D136" s="563">
        <v>0</v>
      </c>
      <c r="E136" s="563">
        <v>0</v>
      </c>
      <c r="F136" s="563">
        <v>0</v>
      </c>
      <c r="G136" s="563">
        <v>0</v>
      </c>
      <c r="H136" s="563">
        <v>0</v>
      </c>
      <c r="I136" s="563">
        <v>0</v>
      </c>
      <c r="J136" s="563">
        <v>0</v>
      </c>
      <c r="K136" s="563">
        <v>0</v>
      </c>
      <c r="L136" s="563">
        <v>0</v>
      </c>
      <c r="M136" s="563">
        <v>0</v>
      </c>
      <c r="N136" s="563">
        <v>0</v>
      </c>
      <c r="O136" s="563">
        <v>0</v>
      </c>
      <c r="P136" s="563">
        <v>0</v>
      </c>
      <c r="Q136" s="563">
        <v>0</v>
      </c>
      <c r="R136" s="563">
        <v>0</v>
      </c>
      <c r="S136" s="563">
        <v>0</v>
      </c>
      <c r="T136" s="563">
        <v>0</v>
      </c>
      <c r="U136" s="563">
        <v>0.14199999999999999</v>
      </c>
      <c r="V136" s="563">
        <v>0</v>
      </c>
      <c r="W136" s="563">
        <v>0.14199999999999999</v>
      </c>
      <c r="X136" s="563">
        <v>0</v>
      </c>
      <c r="Y136" s="563">
        <v>0</v>
      </c>
      <c r="Z136" s="563">
        <v>0</v>
      </c>
      <c r="AA136" s="563">
        <v>0</v>
      </c>
      <c r="AB136" s="563">
        <v>0</v>
      </c>
      <c r="AC136" s="563">
        <v>0</v>
      </c>
      <c r="AD136" s="563">
        <v>0</v>
      </c>
      <c r="AE136" s="563">
        <v>0</v>
      </c>
      <c r="AF136" s="563">
        <v>0</v>
      </c>
      <c r="AG136" s="563">
        <v>0</v>
      </c>
      <c r="AH136" s="563">
        <v>0</v>
      </c>
      <c r="AI136" s="563">
        <v>0</v>
      </c>
      <c r="AJ136" s="563">
        <v>0</v>
      </c>
      <c r="AK136" s="563">
        <v>0</v>
      </c>
      <c r="AL136" s="563">
        <v>0</v>
      </c>
      <c r="AM136" s="563">
        <v>0</v>
      </c>
      <c r="AN136" s="563"/>
      <c r="AO136" s="563"/>
      <c r="AP136" s="563">
        <v>0</v>
      </c>
      <c r="AQ136" s="563">
        <v>0</v>
      </c>
      <c r="AR136" s="375"/>
    </row>
    <row r="137" spans="1:44" ht="63" x14ac:dyDescent="0.25">
      <c r="A137" s="348">
        <v>0</v>
      </c>
      <c r="B137" s="548" t="s">
        <v>960</v>
      </c>
      <c r="C137" s="565" t="s">
        <v>353</v>
      </c>
      <c r="D137" s="563">
        <v>0</v>
      </c>
      <c r="E137" s="563">
        <v>0</v>
      </c>
      <c r="F137" s="563">
        <v>0</v>
      </c>
      <c r="G137" s="563">
        <v>0</v>
      </c>
      <c r="H137" s="563">
        <v>0</v>
      </c>
      <c r="I137" s="563">
        <v>0</v>
      </c>
      <c r="J137" s="563">
        <v>0</v>
      </c>
      <c r="K137" s="563">
        <v>0</v>
      </c>
      <c r="L137" s="563">
        <v>0</v>
      </c>
      <c r="M137" s="563">
        <v>0</v>
      </c>
      <c r="N137" s="563">
        <v>0</v>
      </c>
      <c r="O137" s="563">
        <v>0</v>
      </c>
      <c r="P137" s="563">
        <v>0</v>
      </c>
      <c r="Q137" s="563">
        <v>0</v>
      </c>
      <c r="R137" s="563">
        <v>0</v>
      </c>
      <c r="S137" s="563">
        <v>0</v>
      </c>
      <c r="T137" s="563">
        <v>0</v>
      </c>
      <c r="U137" s="563">
        <v>0.112</v>
      </c>
      <c r="V137" s="563">
        <v>0</v>
      </c>
      <c r="W137" s="563">
        <v>0.112</v>
      </c>
      <c r="X137" s="563">
        <v>0</v>
      </c>
      <c r="Y137" s="563">
        <v>0</v>
      </c>
      <c r="Z137" s="563">
        <v>0</v>
      </c>
      <c r="AA137" s="563">
        <v>0</v>
      </c>
      <c r="AB137" s="563">
        <v>0</v>
      </c>
      <c r="AC137" s="563">
        <v>0</v>
      </c>
      <c r="AD137" s="563">
        <v>0</v>
      </c>
      <c r="AE137" s="563">
        <v>0</v>
      </c>
      <c r="AF137" s="563">
        <v>0</v>
      </c>
      <c r="AG137" s="563">
        <v>0</v>
      </c>
      <c r="AH137" s="563">
        <v>0</v>
      </c>
      <c r="AI137" s="563">
        <v>0</v>
      </c>
      <c r="AJ137" s="563">
        <v>0</v>
      </c>
      <c r="AK137" s="563">
        <v>0</v>
      </c>
      <c r="AL137" s="563">
        <v>0</v>
      </c>
      <c r="AM137" s="563">
        <v>0</v>
      </c>
      <c r="AN137" s="563"/>
      <c r="AO137" s="563"/>
      <c r="AP137" s="563">
        <v>0</v>
      </c>
      <c r="AQ137" s="563">
        <v>0</v>
      </c>
      <c r="AR137" s="375"/>
    </row>
    <row r="138" spans="1:44" ht="63" x14ac:dyDescent="0.25">
      <c r="A138" s="348">
        <v>0</v>
      </c>
      <c r="B138" s="548" t="s">
        <v>961</v>
      </c>
      <c r="C138" s="565" t="s">
        <v>353</v>
      </c>
      <c r="D138" s="563">
        <v>0</v>
      </c>
      <c r="E138" s="563">
        <v>0</v>
      </c>
      <c r="F138" s="563">
        <v>0</v>
      </c>
      <c r="G138" s="563">
        <v>0</v>
      </c>
      <c r="H138" s="563">
        <v>0</v>
      </c>
      <c r="I138" s="563">
        <v>0</v>
      </c>
      <c r="J138" s="563">
        <v>0</v>
      </c>
      <c r="K138" s="563">
        <v>0</v>
      </c>
      <c r="L138" s="563">
        <v>0</v>
      </c>
      <c r="M138" s="563">
        <v>0</v>
      </c>
      <c r="N138" s="563">
        <v>0</v>
      </c>
      <c r="O138" s="563">
        <v>0</v>
      </c>
      <c r="P138" s="563">
        <v>0</v>
      </c>
      <c r="Q138" s="563">
        <v>0</v>
      </c>
      <c r="R138" s="563">
        <v>0</v>
      </c>
      <c r="S138" s="563">
        <v>0</v>
      </c>
      <c r="T138" s="563">
        <v>0</v>
      </c>
      <c r="U138" s="563">
        <v>2.37</v>
      </c>
      <c r="V138" s="563">
        <v>0</v>
      </c>
      <c r="W138" s="563">
        <v>2.37</v>
      </c>
      <c r="X138" s="563">
        <v>0</v>
      </c>
      <c r="Y138" s="563">
        <v>0</v>
      </c>
      <c r="Z138" s="563">
        <v>0</v>
      </c>
      <c r="AA138" s="563">
        <v>0</v>
      </c>
      <c r="AB138" s="563">
        <v>0</v>
      </c>
      <c r="AC138" s="563">
        <v>0</v>
      </c>
      <c r="AD138" s="563">
        <v>0</v>
      </c>
      <c r="AE138" s="563">
        <v>0</v>
      </c>
      <c r="AF138" s="563">
        <v>0</v>
      </c>
      <c r="AG138" s="563">
        <v>0</v>
      </c>
      <c r="AH138" s="563">
        <v>0</v>
      </c>
      <c r="AI138" s="563">
        <v>0</v>
      </c>
      <c r="AJ138" s="563">
        <v>0</v>
      </c>
      <c r="AK138" s="563">
        <v>0</v>
      </c>
      <c r="AL138" s="563">
        <v>0</v>
      </c>
      <c r="AM138" s="563">
        <v>0</v>
      </c>
      <c r="AN138" s="563"/>
      <c r="AO138" s="563"/>
      <c r="AP138" s="563">
        <v>0</v>
      </c>
      <c r="AQ138" s="563">
        <v>0</v>
      </c>
      <c r="AR138" s="375"/>
    </row>
    <row r="139" spans="1:44" ht="47.25" x14ac:dyDescent="0.25">
      <c r="A139" s="348">
        <v>0</v>
      </c>
      <c r="B139" s="548" t="s">
        <v>962</v>
      </c>
      <c r="C139" s="565" t="s">
        <v>353</v>
      </c>
      <c r="D139" s="563">
        <v>0</v>
      </c>
      <c r="E139" s="563">
        <v>0</v>
      </c>
      <c r="F139" s="563">
        <v>0</v>
      </c>
      <c r="G139" s="563">
        <v>0</v>
      </c>
      <c r="H139" s="563">
        <v>0</v>
      </c>
      <c r="I139" s="563">
        <v>0</v>
      </c>
      <c r="J139" s="563">
        <v>0</v>
      </c>
      <c r="K139" s="563">
        <v>0</v>
      </c>
      <c r="L139" s="563">
        <v>0</v>
      </c>
      <c r="M139" s="563">
        <v>0</v>
      </c>
      <c r="N139" s="563">
        <v>0</v>
      </c>
      <c r="O139" s="563">
        <v>0</v>
      </c>
      <c r="P139" s="563">
        <v>0</v>
      </c>
      <c r="Q139" s="563">
        <v>0</v>
      </c>
      <c r="R139" s="563">
        <v>0</v>
      </c>
      <c r="S139" s="563">
        <v>0</v>
      </c>
      <c r="T139" s="563">
        <v>0</v>
      </c>
      <c r="U139" s="563">
        <v>0.1</v>
      </c>
      <c r="V139" s="563">
        <v>0</v>
      </c>
      <c r="W139" s="563">
        <v>0.1</v>
      </c>
      <c r="X139" s="563">
        <v>0</v>
      </c>
      <c r="Y139" s="563">
        <v>0</v>
      </c>
      <c r="Z139" s="563">
        <v>0</v>
      </c>
      <c r="AA139" s="563">
        <v>0</v>
      </c>
      <c r="AB139" s="563">
        <v>0</v>
      </c>
      <c r="AC139" s="563">
        <v>0</v>
      </c>
      <c r="AD139" s="563">
        <v>0</v>
      </c>
      <c r="AE139" s="563">
        <v>0</v>
      </c>
      <c r="AF139" s="563">
        <v>0</v>
      </c>
      <c r="AG139" s="563">
        <v>0</v>
      </c>
      <c r="AH139" s="563">
        <v>0</v>
      </c>
      <c r="AI139" s="563">
        <v>0</v>
      </c>
      <c r="AJ139" s="563">
        <v>0</v>
      </c>
      <c r="AK139" s="563">
        <v>0</v>
      </c>
      <c r="AL139" s="563">
        <v>0</v>
      </c>
      <c r="AM139" s="563">
        <v>0</v>
      </c>
      <c r="AN139" s="563"/>
      <c r="AO139" s="563"/>
      <c r="AP139" s="563">
        <v>0</v>
      </c>
      <c r="AQ139" s="563">
        <v>0</v>
      </c>
      <c r="AR139" s="375"/>
    </row>
    <row r="140" spans="1:44" ht="47.25" x14ac:dyDescent="0.25">
      <c r="A140" s="348">
        <v>0</v>
      </c>
      <c r="B140" s="548" t="s">
        <v>963</v>
      </c>
      <c r="C140" s="565" t="s">
        <v>353</v>
      </c>
      <c r="D140" s="563">
        <v>0</v>
      </c>
      <c r="E140" s="563">
        <v>0</v>
      </c>
      <c r="F140" s="563">
        <v>0</v>
      </c>
      <c r="G140" s="563">
        <v>0</v>
      </c>
      <c r="H140" s="563">
        <v>0</v>
      </c>
      <c r="I140" s="563">
        <v>0</v>
      </c>
      <c r="J140" s="563">
        <v>0</v>
      </c>
      <c r="K140" s="563">
        <v>0</v>
      </c>
      <c r="L140" s="563">
        <v>0</v>
      </c>
      <c r="M140" s="563">
        <v>0</v>
      </c>
      <c r="N140" s="563">
        <v>0</v>
      </c>
      <c r="O140" s="563">
        <v>0</v>
      </c>
      <c r="P140" s="563">
        <v>0</v>
      </c>
      <c r="Q140" s="563">
        <v>0</v>
      </c>
      <c r="R140" s="563">
        <v>0</v>
      </c>
      <c r="S140" s="563">
        <v>0</v>
      </c>
      <c r="T140" s="563">
        <v>0</v>
      </c>
      <c r="U140" s="563">
        <v>0.25</v>
      </c>
      <c r="V140" s="563">
        <v>0</v>
      </c>
      <c r="W140" s="563">
        <v>0.25</v>
      </c>
      <c r="X140" s="563">
        <v>0</v>
      </c>
      <c r="Y140" s="563">
        <v>0</v>
      </c>
      <c r="Z140" s="563">
        <v>0</v>
      </c>
      <c r="AA140" s="563">
        <v>0</v>
      </c>
      <c r="AB140" s="563">
        <v>0</v>
      </c>
      <c r="AC140" s="563">
        <v>0</v>
      </c>
      <c r="AD140" s="563">
        <v>0</v>
      </c>
      <c r="AE140" s="563">
        <v>0</v>
      </c>
      <c r="AF140" s="563">
        <v>0</v>
      </c>
      <c r="AG140" s="563">
        <v>0</v>
      </c>
      <c r="AH140" s="563">
        <v>0</v>
      </c>
      <c r="AI140" s="563">
        <v>0</v>
      </c>
      <c r="AJ140" s="563">
        <v>0</v>
      </c>
      <c r="AK140" s="563">
        <v>0</v>
      </c>
      <c r="AL140" s="563">
        <v>0</v>
      </c>
      <c r="AM140" s="563">
        <v>0</v>
      </c>
      <c r="AN140" s="563"/>
      <c r="AO140" s="563"/>
      <c r="AP140" s="563">
        <v>0</v>
      </c>
      <c r="AQ140" s="563">
        <v>0</v>
      </c>
      <c r="AR140" s="375"/>
    </row>
    <row r="141" spans="1:44" ht="47.25" x14ac:dyDescent="0.25">
      <c r="A141" s="348">
        <v>0</v>
      </c>
      <c r="B141" s="548" t="s">
        <v>964</v>
      </c>
      <c r="C141" s="565" t="s">
        <v>353</v>
      </c>
      <c r="D141" s="563">
        <v>0</v>
      </c>
      <c r="E141" s="563">
        <v>0</v>
      </c>
      <c r="F141" s="563">
        <v>0</v>
      </c>
      <c r="G141" s="563">
        <v>0</v>
      </c>
      <c r="H141" s="563">
        <v>0</v>
      </c>
      <c r="I141" s="563">
        <v>0</v>
      </c>
      <c r="J141" s="563">
        <v>0</v>
      </c>
      <c r="K141" s="563">
        <v>0</v>
      </c>
      <c r="L141" s="563">
        <v>0</v>
      </c>
      <c r="M141" s="563">
        <v>0</v>
      </c>
      <c r="N141" s="563">
        <v>0</v>
      </c>
      <c r="O141" s="563">
        <v>0</v>
      </c>
      <c r="P141" s="563">
        <v>0</v>
      </c>
      <c r="Q141" s="563">
        <v>0</v>
      </c>
      <c r="R141" s="563">
        <v>0</v>
      </c>
      <c r="S141" s="563">
        <v>0</v>
      </c>
      <c r="T141" s="563">
        <v>0</v>
      </c>
      <c r="U141" s="563">
        <v>0.34399999999999997</v>
      </c>
      <c r="V141" s="563">
        <v>0</v>
      </c>
      <c r="W141" s="563">
        <v>0.34399999999999997</v>
      </c>
      <c r="X141" s="563">
        <v>0</v>
      </c>
      <c r="Y141" s="563">
        <v>0</v>
      </c>
      <c r="Z141" s="563">
        <v>0</v>
      </c>
      <c r="AA141" s="563">
        <v>0</v>
      </c>
      <c r="AB141" s="563">
        <v>0</v>
      </c>
      <c r="AC141" s="563">
        <v>0</v>
      </c>
      <c r="AD141" s="563">
        <v>0</v>
      </c>
      <c r="AE141" s="563">
        <v>0</v>
      </c>
      <c r="AF141" s="563">
        <v>0</v>
      </c>
      <c r="AG141" s="563">
        <v>0</v>
      </c>
      <c r="AH141" s="563">
        <v>0</v>
      </c>
      <c r="AI141" s="563">
        <v>0</v>
      </c>
      <c r="AJ141" s="563">
        <v>0</v>
      </c>
      <c r="AK141" s="563">
        <v>0</v>
      </c>
      <c r="AL141" s="563">
        <v>0</v>
      </c>
      <c r="AM141" s="563">
        <v>0</v>
      </c>
      <c r="AN141" s="563"/>
      <c r="AO141" s="563"/>
      <c r="AP141" s="563">
        <v>0</v>
      </c>
      <c r="AQ141" s="563">
        <v>0</v>
      </c>
      <c r="AR141" s="375"/>
    </row>
    <row r="142" spans="1:44" ht="63" x14ac:dyDescent="0.25">
      <c r="A142" s="348">
        <v>0</v>
      </c>
      <c r="B142" s="548" t="s">
        <v>965</v>
      </c>
      <c r="C142" s="565" t="s">
        <v>353</v>
      </c>
      <c r="D142" s="563">
        <v>0</v>
      </c>
      <c r="E142" s="563">
        <v>0</v>
      </c>
      <c r="F142" s="563">
        <v>0</v>
      </c>
      <c r="G142" s="563">
        <v>0</v>
      </c>
      <c r="H142" s="563">
        <v>0</v>
      </c>
      <c r="I142" s="563">
        <v>0</v>
      </c>
      <c r="J142" s="563">
        <v>0</v>
      </c>
      <c r="K142" s="563">
        <v>0</v>
      </c>
      <c r="L142" s="563">
        <v>0</v>
      </c>
      <c r="M142" s="563">
        <v>0</v>
      </c>
      <c r="N142" s="563">
        <v>0</v>
      </c>
      <c r="O142" s="563">
        <v>0</v>
      </c>
      <c r="P142" s="563">
        <v>0</v>
      </c>
      <c r="Q142" s="563">
        <v>0</v>
      </c>
      <c r="R142" s="563">
        <v>0</v>
      </c>
      <c r="S142" s="563">
        <v>0</v>
      </c>
      <c r="T142" s="563">
        <v>0</v>
      </c>
      <c r="U142" s="563">
        <v>0.217</v>
      </c>
      <c r="V142" s="563">
        <v>0</v>
      </c>
      <c r="W142" s="563">
        <v>0.217</v>
      </c>
      <c r="X142" s="563">
        <v>0</v>
      </c>
      <c r="Y142" s="563">
        <v>0</v>
      </c>
      <c r="Z142" s="563">
        <v>0</v>
      </c>
      <c r="AA142" s="563">
        <v>0</v>
      </c>
      <c r="AB142" s="563">
        <v>0</v>
      </c>
      <c r="AC142" s="563">
        <v>0</v>
      </c>
      <c r="AD142" s="563">
        <v>0</v>
      </c>
      <c r="AE142" s="563">
        <v>0</v>
      </c>
      <c r="AF142" s="563">
        <v>0</v>
      </c>
      <c r="AG142" s="563">
        <v>0</v>
      </c>
      <c r="AH142" s="563">
        <v>0</v>
      </c>
      <c r="AI142" s="563">
        <v>0</v>
      </c>
      <c r="AJ142" s="563">
        <v>0</v>
      </c>
      <c r="AK142" s="563">
        <v>0</v>
      </c>
      <c r="AL142" s="563">
        <v>0</v>
      </c>
      <c r="AM142" s="563">
        <v>0</v>
      </c>
      <c r="AN142" s="563"/>
      <c r="AO142" s="563"/>
      <c r="AP142" s="563">
        <v>0</v>
      </c>
      <c r="AQ142" s="563">
        <v>0</v>
      </c>
      <c r="AR142" s="375"/>
    </row>
    <row r="143" spans="1:44" ht="47.25" x14ac:dyDescent="0.25">
      <c r="A143" s="348">
        <v>0</v>
      </c>
      <c r="B143" s="548" t="s">
        <v>966</v>
      </c>
      <c r="C143" s="565" t="s">
        <v>353</v>
      </c>
      <c r="D143" s="563">
        <v>0</v>
      </c>
      <c r="E143" s="563">
        <v>0</v>
      </c>
      <c r="F143" s="563">
        <v>0</v>
      </c>
      <c r="G143" s="563">
        <v>0</v>
      </c>
      <c r="H143" s="563">
        <v>0</v>
      </c>
      <c r="I143" s="563">
        <v>0</v>
      </c>
      <c r="J143" s="563">
        <v>0</v>
      </c>
      <c r="K143" s="563">
        <v>0</v>
      </c>
      <c r="L143" s="563">
        <v>0</v>
      </c>
      <c r="M143" s="563">
        <v>0</v>
      </c>
      <c r="N143" s="563">
        <v>0</v>
      </c>
      <c r="O143" s="563">
        <v>0</v>
      </c>
      <c r="P143" s="563">
        <v>0</v>
      </c>
      <c r="Q143" s="563">
        <v>0</v>
      </c>
      <c r="R143" s="563">
        <v>0</v>
      </c>
      <c r="S143" s="563">
        <v>0</v>
      </c>
      <c r="T143" s="563">
        <v>0</v>
      </c>
      <c r="U143" s="563">
        <v>0.23</v>
      </c>
      <c r="V143" s="563">
        <v>0</v>
      </c>
      <c r="W143" s="563">
        <v>0.23</v>
      </c>
      <c r="X143" s="563">
        <v>0</v>
      </c>
      <c r="Y143" s="563">
        <v>0</v>
      </c>
      <c r="Z143" s="563">
        <v>0</v>
      </c>
      <c r="AA143" s="563">
        <v>0</v>
      </c>
      <c r="AB143" s="563">
        <v>0</v>
      </c>
      <c r="AC143" s="563">
        <v>0</v>
      </c>
      <c r="AD143" s="563">
        <v>0</v>
      </c>
      <c r="AE143" s="563">
        <v>0</v>
      </c>
      <c r="AF143" s="563">
        <v>0</v>
      </c>
      <c r="AG143" s="563">
        <v>0</v>
      </c>
      <c r="AH143" s="563">
        <v>0</v>
      </c>
      <c r="AI143" s="563">
        <v>0</v>
      </c>
      <c r="AJ143" s="563">
        <v>0</v>
      </c>
      <c r="AK143" s="563">
        <v>0</v>
      </c>
      <c r="AL143" s="563">
        <v>0</v>
      </c>
      <c r="AM143" s="563">
        <v>0</v>
      </c>
      <c r="AN143" s="563"/>
      <c r="AO143" s="563"/>
      <c r="AP143" s="563">
        <v>0</v>
      </c>
      <c r="AQ143" s="563">
        <v>0</v>
      </c>
      <c r="AR143" s="375"/>
    </row>
    <row r="144" spans="1:44" ht="31.5" x14ac:dyDescent="0.25">
      <c r="A144" s="348">
        <v>0</v>
      </c>
      <c r="B144" s="548" t="s">
        <v>967</v>
      </c>
      <c r="C144" s="565" t="s">
        <v>353</v>
      </c>
      <c r="D144" s="563">
        <v>0</v>
      </c>
      <c r="E144" s="563">
        <v>0</v>
      </c>
      <c r="F144" s="563">
        <v>0</v>
      </c>
      <c r="G144" s="563">
        <v>0</v>
      </c>
      <c r="H144" s="563">
        <v>0</v>
      </c>
      <c r="I144" s="563">
        <v>0</v>
      </c>
      <c r="J144" s="563">
        <v>0</v>
      </c>
      <c r="K144" s="563">
        <v>0</v>
      </c>
      <c r="L144" s="563">
        <v>0</v>
      </c>
      <c r="M144" s="563">
        <v>0</v>
      </c>
      <c r="N144" s="563">
        <v>0</v>
      </c>
      <c r="O144" s="563">
        <v>0</v>
      </c>
      <c r="P144" s="563">
        <v>0</v>
      </c>
      <c r="Q144" s="563">
        <v>0</v>
      </c>
      <c r="R144" s="563">
        <v>0</v>
      </c>
      <c r="S144" s="563">
        <v>0</v>
      </c>
      <c r="T144" s="563">
        <v>0</v>
      </c>
      <c r="U144" s="563">
        <v>9.5000000000000001E-2</v>
      </c>
      <c r="V144" s="563">
        <v>0</v>
      </c>
      <c r="W144" s="563">
        <v>9.5000000000000001E-2</v>
      </c>
      <c r="X144" s="563">
        <v>0</v>
      </c>
      <c r="Y144" s="563">
        <v>0</v>
      </c>
      <c r="Z144" s="563">
        <v>0</v>
      </c>
      <c r="AA144" s="563">
        <v>0</v>
      </c>
      <c r="AB144" s="563">
        <v>0</v>
      </c>
      <c r="AC144" s="563">
        <v>0</v>
      </c>
      <c r="AD144" s="563">
        <v>0</v>
      </c>
      <c r="AE144" s="563">
        <v>0</v>
      </c>
      <c r="AF144" s="563">
        <v>0</v>
      </c>
      <c r="AG144" s="563">
        <v>0</v>
      </c>
      <c r="AH144" s="563">
        <v>0</v>
      </c>
      <c r="AI144" s="563">
        <v>0</v>
      </c>
      <c r="AJ144" s="563">
        <v>0</v>
      </c>
      <c r="AK144" s="563">
        <v>0</v>
      </c>
      <c r="AL144" s="563">
        <v>0</v>
      </c>
      <c r="AM144" s="563">
        <v>0</v>
      </c>
      <c r="AN144" s="563"/>
      <c r="AO144" s="563"/>
      <c r="AP144" s="563">
        <v>0</v>
      </c>
      <c r="AQ144" s="563">
        <v>0</v>
      </c>
      <c r="AR144" s="375"/>
    </row>
    <row r="145" spans="1:44" ht="47.25" x14ac:dyDescent="0.25">
      <c r="A145" s="348">
        <v>0</v>
      </c>
      <c r="B145" s="548" t="s">
        <v>968</v>
      </c>
      <c r="C145" s="565" t="s">
        <v>353</v>
      </c>
      <c r="D145" s="563">
        <v>0</v>
      </c>
      <c r="E145" s="563">
        <v>0</v>
      </c>
      <c r="F145" s="563">
        <v>0</v>
      </c>
      <c r="G145" s="563">
        <v>0</v>
      </c>
      <c r="H145" s="563">
        <v>0</v>
      </c>
      <c r="I145" s="563">
        <v>0</v>
      </c>
      <c r="J145" s="563">
        <v>0</v>
      </c>
      <c r="K145" s="563">
        <v>0</v>
      </c>
      <c r="L145" s="563">
        <v>0</v>
      </c>
      <c r="M145" s="563">
        <v>0</v>
      </c>
      <c r="N145" s="563">
        <v>0</v>
      </c>
      <c r="O145" s="563">
        <v>0</v>
      </c>
      <c r="P145" s="563">
        <v>0</v>
      </c>
      <c r="Q145" s="563">
        <v>0</v>
      </c>
      <c r="R145" s="563">
        <v>0</v>
      </c>
      <c r="S145" s="563">
        <v>0</v>
      </c>
      <c r="T145" s="563">
        <v>0.4</v>
      </c>
      <c r="U145" s="563">
        <v>0.17699999999999999</v>
      </c>
      <c r="V145" s="563">
        <v>0.4</v>
      </c>
      <c r="W145" s="563">
        <v>0.17699999999999999</v>
      </c>
      <c r="X145" s="563">
        <v>0</v>
      </c>
      <c r="Y145" s="563">
        <v>0</v>
      </c>
      <c r="Z145" s="563">
        <v>0</v>
      </c>
      <c r="AA145" s="563">
        <v>0</v>
      </c>
      <c r="AB145" s="563">
        <v>0</v>
      </c>
      <c r="AC145" s="563">
        <v>0</v>
      </c>
      <c r="AD145" s="563">
        <v>0</v>
      </c>
      <c r="AE145" s="563">
        <v>0</v>
      </c>
      <c r="AF145" s="563">
        <v>0</v>
      </c>
      <c r="AG145" s="563">
        <v>0</v>
      </c>
      <c r="AH145" s="563">
        <v>0</v>
      </c>
      <c r="AI145" s="563">
        <v>0</v>
      </c>
      <c r="AJ145" s="563">
        <v>0</v>
      </c>
      <c r="AK145" s="563">
        <v>0</v>
      </c>
      <c r="AL145" s="563">
        <v>0</v>
      </c>
      <c r="AM145" s="563">
        <v>0</v>
      </c>
      <c r="AN145" s="563"/>
      <c r="AO145" s="563"/>
      <c r="AP145" s="563">
        <v>0</v>
      </c>
      <c r="AQ145" s="563">
        <v>0</v>
      </c>
      <c r="AR145" s="375"/>
    </row>
    <row r="146" spans="1:44" ht="63" x14ac:dyDescent="0.25">
      <c r="A146" s="348">
        <v>0</v>
      </c>
      <c r="B146" s="548" t="s">
        <v>969</v>
      </c>
      <c r="C146" s="565" t="s">
        <v>353</v>
      </c>
      <c r="D146" s="563">
        <v>0</v>
      </c>
      <c r="E146" s="563">
        <v>0</v>
      </c>
      <c r="F146" s="563">
        <v>0</v>
      </c>
      <c r="G146" s="563">
        <v>0</v>
      </c>
      <c r="H146" s="563">
        <v>0</v>
      </c>
      <c r="I146" s="563">
        <v>0</v>
      </c>
      <c r="J146" s="563">
        <v>0</v>
      </c>
      <c r="K146" s="563">
        <v>0</v>
      </c>
      <c r="L146" s="563">
        <v>0</v>
      </c>
      <c r="M146" s="563">
        <v>0</v>
      </c>
      <c r="N146" s="563">
        <v>0</v>
      </c>
      <c r="O146" s="563">
        <v>0</v>
      </c>
      <c r="P146" s="563">
        <v>0</v>
      </c>
      <c r="Q146" s="563">
        <v>0</v>
      </c>
      <c r="R146" s="563">
        <v>0</v>
      </c>
      <c r="S146" s="563">
        <v>0</v>
      </c>
      <c r="T146" s="563">
        <v>0</v>
      </c>
      <c r="U146" s="563">
        <v>6.5000000000000002E-2</v>
      </c>
      <c r="V146" s="563">
        <v>0</v>
      </c>
      <c r="W146" s="563">
        <v>6.5000000000000002E-2</v>
      </c>
      <c r="X146" s="563">
        <v>0</v>
      </c>
      <c r="Y146" s="563">
        <v>0</v>
      </c>
      <c r="Z146" s="563">
        <v>0</v>
      </c>
      <c r="AA146" s="563">
        <v>0</v>
      </c>
      <c r="AB146" s="563">
        <v>0</v>
      </c>
      <c r="AC146" s="563">
        <v>0</v>
      </c>
      <c r="AD146" s="563">
        <v>0</v>
      </c>
      <c r="AE146" s="563">
        <v>0</v>
      </c>
      <c r="AF146" s="563">
        <v>0</v>
      </c>
      <c r="AG146" s="563">
        <v>0</v>
      </c>
      <c r="AH146" s="563">
        <v>0</v>
      </c>
      <c r="AI146" s="563">
        <v>0</v>
      </c>
      <c r="AJ146" s="563">
        <v>0</v>
      </c>
      <c r="AK146" s="563">
        <v>0</v>
      </c>
      <c r="AL146" s="563">
        <v>0</v>
      </c>
      <c r="AM146" s="563">
        <v>0</v>
      </c>
      <c r="AN146" s="563"/>
      <c r="AO146" s="563"/>
      <c r="AP146" s="563">
        <v>0</v>
      </c>
      <c r="AQ146" s="563">
        <v>0</v>
      </c>
      <c r="AR146" s="375"/>
    </row>
    <row r="147" spans="1:44" ht="63" x14ac:dyDescent="0.25">
      <c r="A147" s="348">
        <v>0</v>
      </c>
      <c r="B147" s="548" t="s">
        <v>970</v>
      </c>
      <c r="C147" s="565" t="s">
        <v>353</v>
      </c>
      <c r="D147" s="563">
        <v>0</v>
      </c>
      <c r="E147" s="563">
        <v>0</v>
      </c>
      <c r="F147" s="563">
        <v>0</v>
      </c>
      <c r="G147" s="563">
        <v>0</v>
      </c>
      <c r="H147" s="563">
        <v>0</v>
      </c>
      <c r="I147" s="563">
        <v>0</v>
      </c>
      <c r="J147" s="563">
        <v>0</v>
      </c>
      <c r="K147" s="563">
        <v>0</v>
      </c>
      <c r="L147" s="563">
        <v>0</v>
      </c>
      <c r="M147" s="563">
        <v>0</v>
      </c>
      <c r="N147" s="563">
        <v>0</v>
      </c>
      <c r="O147" s="563">
        <v>0</v>
      </c>
      <c r="P147" s="563">
        <v>0</v>
      </c>
      <c r="Q147" s="563">
        <v>0</v>
      </c>
      <c r="R147" s="563">
        <v>0</v>
      </c>
      <c r="S147" s="563">
        <v>0</v>
      </c>
      <c r="T147" s="563">
        <v>0</v>
      </c>
      <c r="U147" s="563">
        <v>0.3</v>
      </c>
      <c r="V147" s="563">
        <v>0</v>
      </c>
      <c r="W147" s="563">
        <v>0.3</v>
      </c>
      <c r="X147" s="563">
        <v>0</v>
      </c>
      <c r="Y147" s="563">
        <v>0</v>
      </c>
      <c r="Z147" s="563">
        <v>0</v>
      </c>
      <c r="AA147" s="563">
        <v>0</v>
      </c>
      <c r="AB147" s="563">
        <v>0</v>
      </c>
      <c r="AC147" s="563">
        <v>0</v>
      </c>
      <c r="AD147" s="563">
        <v>0</v>
      </c>
      <c r="AE147" s="563">
        <v>0</v>
      </c>
      <c r="AF147" s="563">
        <v>0</v>
      </c>
      <c r="AG147" s="563">
        <v>0</v>
      </c>
      <c r="AH147" s="563">
        <v>0</v>
      </c>
      <c r="AI147" s="563">
        <v>0</v>
      </c>
      <c r="AJ147" s="563">
        <v>0</v>
      </c>
      <c r="AK147" s="563">
        <v>0</v>
      </c>
      <c r="AL147" s="563">
        <v>0</v>
      </c>
      <c r="AM147" s="563">
        <v>0</v>
      </c>
      <c r="AN147" s="563"/>
      <c r="AO147" s="563"/>
      <c r="AP147" s="563">
        <v>0</v>
      </c>
      <c r="AQ147" s="563">
        <v>0</v>
      </c>
      <c r="AR147" s="375"/>
    </row>
    <row r="148" spans="1:44" ht="63" x14ac:dyDescent="0.25">
      <c r="A148" s="348">
        <v>0</v>
      </c>
      <c r="B148" s="548" t="s">
        <v>971</v>
      </c>
      <c r="C148" s="565" t="s">
        <v>353</v>
      </c>
      <c r="D148" s="563">
        <v>0</v>
      </c>
      <c r="E148" s="563">
        <v>0</v>
      </c>
      <c r="F148" s="563">
        <v>0</v>
      </c>
      <c r="G148" s="563">
        <v>0</v>
      </c>
      <c r="H148" s="563">
        <v>0</v>
      </c>
      <c r="I148" s="563">
        <v>0</v>
      </c>
      <c r="J148" s="563">
        <v>0</v>
      </c>
      <c r="K148" s="563">
        <v>0</v>
      </c>
      <c r="L148" s="563">
        <v>0</v>
      </c>
      <c r="M148" s="563">
        <v>0</v>
      </c>
      <c r="N148" s="563">
        <v>0</v>
      </c>
      <c r="O148" s="563">
        <v>0</v>
      </c>
      <c r="P148" s="563">
        <v>0</v>
      </c>
      <c r="Q148" s="563">
        <v>0</v>
      </c>
      <c r="R148" s="563">
        <v>0</v>
      </c>
      <c r="S148" s="563">
        <v>0</v>
      </c>
      <c r="T148" s="563">
        <v>0</v>
      </c>
      <c r="U148" s="563">
        <v>0.04</v>
      </c>
      <c r="V148" s="563">
        <v>0</v>
      </c>
      <c r="W148" s="563">
        <v>0.04</v>
      </c>
      <c r="X148" s="563">
        <v>0</v>
      </c>
      <c r="Y148" s="563">
        <v>0</v>
      </c>
      <c r="Z148" s="563">
        <v>0</v>
      </c>
      <c r="AA148" s="563">
        <v>0</v>
      </c>
      <c r="AB148" s="563">
        <v>0</v>
      </c>
      <c r="AC148" s="563">
        <v>0</v>
      </c>
      <c r="AD148" s="563">
        <v>0</v>
      </c>
      <c r="AE148" s="563">
        <v>0</v>
      </c>
      <c r="AF148" s="563">
        <v>0</v>
      </c>
      <c r="AG148" s="563">
        <v>0</v>
      </c>
      <c r="AH148" s="563">
        <v>0</v>
      </c>
      <c r="AI148" s="563">
        <v>0</v>
      </c>
      <c r="AJ148" s="563">
        <v>0</v>
      </c>
      <c r="AK148" s="563">
        <v>0</v>
      </c>
      <c r="AL148" s="563">
        <v>0</v>
      </c>
      <c r="AM148" s="563">
        <v>0</v>
      </c>
      <c r="AN148" s="563"/>
      <c r="AO148" s="563"/>
      <c r="AP148" s="563">
        <v>0</v>
      </c>
      <c r="AQ148" s="563">
        <v>0</v>
      </c>
      <c r="AR148" s="375"/>
    </row>
    <row r="149" spans="1:44" ht="63" x14ac:dyDescent="0.25">
      <c r="A149" s="348">
        <v>0</v>
      </c>
      <c r="B149" s="548" t="s">
        <v>972</v>
      </c>
      <c r="C149" s="565" t="s">
        <v>353</v>
      </c>
      <c r="D149" s="563">
        <v>0</v>
      </c>
      <c r="E149" s="563">
        <v>0</v>
      </c>
      <c r="F149" s="563">
        <v>0</v>
      </c>
      <c r="G149" s="563">
        <v>0</v>
      </c>
      <c r="H149" s="563">
        <v>0</v>
      </c>
      <c r="I149" s="563">
        <v>0</v>
      </c>
      <c r="J149" s="563">
        <v>0</v>
      </c>
      <c r="K149" s="563">
        <v>0</v>
      </c>
      <c r="L149" s="563">
        <v>0</v>
      </c>
      <c r="M149" s="563">
        <v>0</v>
      </c>
      <c r="N149" s="563">
        <v>0</v>
      </c>
      <c r="O149" s="563">
        <v>0</v>
      </c>
      <c r="P149" s="563">
        <v>0</v>
      </c>
      <c r="Q149" s="563">
        <v>0</v>
      </c>
      <c r="R149" s="563">
        <v>0</v>
      </c>
      <c r="S149" s="563">
        <v>0</v>
      </c>
      <c r="T149" s="563">
        <v>0</v>
      </c>
      <c r="U149" s="563">
        <v>0.02</v>
      </c>
      <c r="V149" s="563">
        <v>0</v>
      </c>
      <c r="W149" s="563">
        <v>0.02</v>
      </c>
      <c r="X149" s="563">
        <v>0</v>
      </c>
      <c r="Y149" s="563">
        <v>0</v>
      </c>
      <c r="Z149" s="563">
        <v>0</v>
      </c>
      <c r="AA149" s="563">
        <v>0</v>
      </c>
      <c r="AB149" s="563">
        <v>0</v>
      </c>
      <c r="AC149" s="563">
        <v>0</v>
      </c>
      <c r="AD149" s="563">
        <v>0</v>
      </c>
      <c r="AE149" s="563">
        <v>0</v>
      </c>
      <c r="AF149" s="563">
        <v>0</v>
      </c>
      <c r="AG149" s="563">
        <v>0</v>
      </c>
      <c r="AH149" s="563">
        <v>0</v>
      </c>
      <c r="AI149" s="563">
        <v>0</v>
      </c>
      <c r="AJ149" s="563">
        <v>0</v>
      </c>
      <c r="AK149" s="563">
        <v>0</v>
      </c>
      <c r="AL149" s="563">
        <v>0</v>
      </c>
      <c r="AM149" s="563">
        <v>0</v>
      </c>
      <c r="AN149" s="563"/>
      <c r="AO149" s="563"/>
      <c r="AP149" s="563">
        <v>0</v>
      </c>
      <c r="AQ149" s="563">
        <v>0</v>
      </c>
      <c r="AR149" s="375"/>
    </row>
    <row r="150" spans="1:44" ht="47.25" x14ac:dyDescent="0.25">
      <c r="A150" s="348">
        <v>0</v>
      </c>
      <c r="B150" s="548" t="s">
        <v>973</v>
      </c>
      <c r="C150" s="565" t="s">
        <v>353</v>
      </c>
      <c r="D150" s="563">
        <v>0</v>
      </c>
      <c r="E150" s="563">
        <v>0</v>
      </c>
      <c r="F150" s="563">
        <v>0</v>
      </c>
      <c r="G150" s="563">
        <v>0</v>
      </c>
      <c r="H150" s="563">
        <v>0</v>
      </c>
      <c r="I150" s="563">
        <v>0</v>
      </c>
      <c r="J150" s="563">
        <v>0</v>
      </c>
      <c r="K150" s="563">
        <v>0</v>
      </c>
      <c r="L150" s="563">
        <v>0</v>
      </c>
      <c r="M150" s="563">
        <v>0</v>
      </c>
      <c r="N150" s="563">
        <v>0</v>
      </c>
      <c r="O150" s="563">
        <v>0</v>
      </c>
      <c r="P150" s="563">
        <v>0</v>
      </c>
      <c r="Q150" s="563">
        <v>0</v>
      </c>
      <c r="R150" s="563">
        <v>0</v>
      </c>
      <c r="S150" s="563">
        <v>0</v>
      </c>
      <c r="T150" s="563">
        <v>0</v>
      </c>
      <c r="U150" s="563">
        <v>0.15</v>
      </c>
      <c r="V150" s="563">
        <v>0</v>
      </c>
      <c r="W150" s="563">
        <v>0.15</v>
      </c>
      <c r="X150" s="563">
        <v>0</v>
      </c>
      <c r="Y150" s="563">
        <v>0</v>
      </c>
      <c r="Z150" s="563">
        <v>0</v>
      </c>
      <c r="AA150" s="563">
        <v>0</v>
      </c>
      <c r="AB150" s="563">
        <v>0</v>
      </c>
      <c r="AC150" s="563">
        <v>0</v>
      </c>
      <c r="AD150" s="563">
        <v>0</v>
      </c>
      <c r="AE150" s="563">
        <v>0</v>
      </c>
      <c r="AF150" s="563">
        <v>0</v>
      </c>
      <c r="AG150" s="563">
        <v>0</v>
      </c>
      <c r="AH150" s="563">
        <v>0</v>
      </c>
      <c r="AI150" s="563">
        <v>0</v>
      </c>
      <c r="AJ150" s="563">
        <v>0</v>
      </c>
      <c r="AK150" s="563">
        <v>0</v>
      </c>
      <c r="AL150" s="563">
        <v>0</v>
      </c>
      <c r="AM150" s="563">
        <v>0</v>
      </c>
      <c r="AN150" s="563"/>
      <c r="AO150" s="563"/>
      <c r="AP150" s="563">
        <v>0</v>
      </c>
      <c r="AQ150" s="563">
        <v>0</v>
      </c>
      <c r="AR150" s="375"/>
    </row>
    <row r="151" spans="1:44" ht="47.25" x14ac:dyDescent="0.25">
      <c r="A151" s="348">
        <v>0</v>
      </c>
      <c r="B151" s="548" t="s">
        <v>974</v>
      </c>
      <c r="C151" s="565" t="s">
        <v>353</v>
      </c>
      <c r="D151" s="563">
        <v>0</v>
      </c>
      <c r="E151" s="563">
        <v>0</v>
      </c>
      <c r="F151" s="563">
        <v>0</v>
      </c>
      <c r="G151" s="563">
        <v>0</v>
      </c>
      <c r="H151" s="563">
        <v>0</v>
      </c>
      <c r="I151" s="563">
        <v>0</v>
      </c>
      <c r="J151" s="563">
        <v>0</v>
      </c>
      <c r="K151" s="563">
        <v>0</v>
      </c>
      <c r="L151" s="563">
        <v>0</v>
      </c>
      <c r="M151" s="563">
        <v>0</v>
      </c>
      <c r="N151" s="563">
        <v>0</v>
      </c>
      <c r="O151" s="563">
        <v>0</v>
      </c>
      <c r="P151" s="563">
        <v>0</v>
      </c>
      <c r="Q151" s="563">
        <v>0</v>
      </c>
      <c r="R151" s="563">
        <v>0</v>
      </c>
      <c r="S151" s="563">
        <v>0</v>
      </c>
      <c r="T151" s="563">
        <v>0</v>
      </c>
      <c r="U151" s="563">
        <v>0.25</v>
      </c>
      <c r="V151" s="563">
        <v>0</v>
      </c>
      <c r="W151" s="563">
        <v>0.25</v>
      </c>
      <c r="X151" s="563">
        <v>0</v>
      </c>
      <c r="Y151" s="563">
        <v>0</v>
      </c>
      <c r="Z151" s="563">
        <v>0</v>
      </c>
      <c r="AA151" s="563">
        <v>0</v>
      </c>
      <c r="AB151" s="563">
        <v>0</v>
      </c>
      <c r="AC151" s="563">
        <v>0</v>
      </c>
      <c r="AD151" s="563">
        <v>0</v>
      </c>
      <c r="AE151" s="563">
        <v>0</v>
      </c>
      <c r="AF151" s="563">
        <v>0</v>
      </c>
      <c r="AG151" s="563">
        <v>0</v>
      </c>
      <c r="AH151" s="563">
        <v>0</v>
      </c>
      <c r="AI151" s="563">
        <v>0</v>
      </c>
      <c r="AJ151" s="563">
        <v>0</v>
      </c>
      <c r="AK151" s="563">
        <v>0</v>
      </c>
      <c r="AL151" s="563">
        <v>0</v>
      </c>
      <c r="AM151" s="563">
        <v>0</v>
      </c>
      <c r="AN151" s="563"/>
      <c r="AO151" s="563"/>
      <c r="AP151" s="563">
        <v>0</v>
      </c>
      <c r="AQ151" s="563">
        <v>0</v>
      </c>
      <c r="AR151" s="375"/>
    </row>
    <row r="152" spans="1:44" ht="31.5" x14ac:dyDescent="0.25">
      <c r="A152" s="348">
        <v>0</v>
      </c>
      <c r="B152" s="548" t="s">
        <v>975</v>
      </c>
      <c r="C152" s="565" t="s">
        <v>353</v>
      </c>
      <c r="D152" s="563">
        <v>0</v>
      </c>
      <c r="E152" s="563">
        <v>0</v>
      </c>
      <c r="F152" s="563">
        <v>0</v>
      </c>
      <c r="G152" s="563">
        <v>0</v>
      </c>
      <c r="H152" s="563">
        <v>0</v>
      </c>
      <c r="I152" s="563">
        <v>0</v>
      </c>
      <c r="J152" s="563">
        <v>0</v>
      </c>
      <c r="K152" s="563">
        <v>0</v>
      </c>
      <c r="L152" s="563">
        <v>0</v>
      </c>
      <c r="M152" s="563">
        <v>0</v>
      </c>
      <c r="N152" s="563">
        <v>0</v>
      </c>
      <c r="O152" s="563">
        <v>0</v>
      </c>
      <c r="P152" s="563">
        <v>0</v>
      </c>
      <c r="Q152" s="563">
        <v>0</v>
      </c>
      <c r="R152" s="563">
        <v>0</v>
      </c>
      <c r="S152" s="563">
        <v>0</v>
      </c>
      <c r="T152" s="563">
        <v>0</v>
      </c>
      <c r="U152" s="563">
        <v>0.32</v>
      </c>
      <c r="V152" s="563">
        <v>0</v>
      </c>
      <c r="W152" s="563">
        <v>0.32</v>
      </c>
      <c r="X152" s="563">
        <v>0</v>
      </c>
      <c r="Y152" s="563">
        <v>0</v>
      </c>
      <c r="Z152" s="563">
        <v>0</v>
      </c>
      <c r="AA152" s="563">
        <v>0</v>
      </c>
      <c r="AB152" s="563">
        <v>0</v>
      </c>
      <c r="AC152" s="563">
        <v>0</v>
      </c>
      <c r="AD152" s="563">
        <v>0</v>
      </c>
      <c r="AE152" s="563">
        <v>0</v>
      </c>
      <c r="AF152" s="563">
        <v>0</v>
      </c>
      <c r="AG152" s="563">
        <v>0</v>
      </c>
      <c r="AH152" s="563">
        <v>0</v>
      </c>
      <c r="AI152" s="563">
        <v>0</v>
      </c>
      <c r="AJ152" s="563">
        <v>0</v>
      </c>
      <c r="AK152" s="563">
        <v>0</v>
      </c>
      <c r="AL152" s="563">
        <v>0</v>
      </c>
      <c r="AM152" s="563">
        <v>0</v>
      </c>
      <c r="AN152" s="563"/>
      <c r="AO152" s="563"/>
      <c r="AP152" s="563">
        <v>0</v>
      </c>
      <c r="AQ152" s="563">
        <v>0</v>
      </c>
      <c r="AR152" s="375"/>
    </row>
    <row r="153" spans="1:44" ht="47.25" x14ac:dyDescent="0.25">
      <c r="A153" s="348">
        <v>0</v>
      </c>
      <c r="B153" s="548" t="s">
        <v>616</v>
      </c>
      <c r="C153" s="565" t="s">
        <v>353</v>
      </c>
      <c r="D153" s="563">
        <v>0</v>
      </c>
      <c r="E153" s="563">
        <v>0</v>
      </c>
      <c r="F153" s="563">
        <v>0</v>
      </c>
      <c r="G153" s="563">
        <v>0</v>
      </c>
      <c r="H153" s="563">
        <v>0</v>
      </c>
      <c r="I153" s="563">
        <v>0</v>
      </c>
      <c r="J153" s="563">
        <v>0</v>
      </c>
      <c r="K153" s="563">
        <v>0</v>
      </c>
      <c r="L153" s="563">
        <v>0</v>
      </c>
      <c r="M153" s="563">
        <v>0</v>
      </c>
      <c r="N153" s="563">
        <v>0</v>
      </c>
      <c r="O153" s="563">
        <v>0.56499999999999995</v>
      </c>
      <c r="P153" s="563">
        <v>0</v>
      </c>
      <c r="Q153" s="563">
        <v>0</v>
      </c>
      <c r="R153" s="563">
        <v>0</v>
      </c>
      <c r="S153" s="563">
        <v>0</v>
      </c>
      <c r="T153" s="563">
        <v>0</v>
      </c>
      <c r="U153" s="563">
        <v>0</v>
      </c>
      <c r="V153" s="563">
        <v>0</v>
      </c>
      <c r="W153" s="563">
        <v>0.56499999999999995</v>
      </c>
      <c r="X153" s="563">
        <v>0</v>
      </c>
      <c r="Y153" s="563">
        <v>0</v>
      </c>
      <c r="Z153" s="563">
        <v>0</v>
      </c>
      <c r="AA153" s="563">
        <v>0</v>
      </c>
      <c r="AB153" s="563">
        <v>0</v>
      </c>
      <c r="AC153" s="563">
        <v>0</v>
      </c>
      <c r="AD153" s="563">
        <v>0</v>
      </c>
      <c r="AE153" s="563">
        <v>0</v>
      </c>
      <c r="AF153" s="563">
        <v>0</v>
      </c>
      <c r="AG153" s="563">
        <v>0</v>
      </c>
      <c r="AH153" s="563">
        <v>0</v>
      </c>
      <c r="AI153" s="563">
        <v>0</v>
      </c>
      <c r="AJ153" s="563">
        <v>0</v>
      </c>
      <c r="AK153" s="563">
        <v>0</v>
      </c>
      <c r="AL153" s="563">
        <v>0</v>
      </c>
      <c r="AM153" s="563">
        <v>0</v>
      </c>
      <c r="AN153" s="563"/>
      <c r="AO153" s="563"/>
      <c r="AP153" s="563">
        <v>0</v>
      </c>
      <c r="AQ153" s="563">
        <v>0</v>
      </c>
      <c r="AR153" s="375"/>
    </row>
    <row r="154" spans="1:44" ht="47.25" x14ac:dyDescent="0.25">
      <c r="A154" s="348">
        <v>0</v>
      </c>
      <c r="B154" s="548" t="s">
        <v>617</v>
      </c>
      <c r="C154" s="565" t="s">
        <v>353</v>
      </c>
      <c r="D154" s="563">
        <v>0</v>
      </c>
      <c r="E154" s="563">
        <v>0</v>
      </c>
      <c r="F154" s="563">
        <v>0</v>
      </c>
      <c r="G154" s="563">
        <v>0</v>
      </c>
      <c r="H154" s="563">
        <v>0</v>
      </c>
      <c r="I154" s="563">
        <v>0</v>
      </c>
      <c r="J154" s="563">
        <v>0</v>
      </c>
      <c r="K154" s="563">
        <v>0</v>
      </c>
      <c r="L154" s="563">
        <v>0</v>
      </c>
      <c r="M154" s="563">
        <v>0</v>
      </c>
      <c r="N154" s="563">
        <v>0</v>
      </c>
      <c r="O154" s="563">
        <v>0.33600000000000002</v>
      </c>
      <c r="P154" s="563">
        <v>0</v>
      </c>
      <c r="Q154" s="563">
        <v>0</v>
      </c>
      <c r="R154" s="563">
        <v>0</v>
      </c>
      <c r="S154" s="563">
        <v>0</v>
      </c>
      <c r="T154" s="563">
        <v>0</v>
      </c>
      <c r="U154" s="563">
        <v>0</v>
      </c>
      <c r="V154" s="563">
        <v>0</v>
      </c>
      <c r="W154" s="563">
        <v>0.33600000000000002</v>
      </c>
      <c r="X154" s="563">
        <v>0</v>
      </c>
      <c r="Y154" s="563">
        <v>0</v>
      </c>
      <c r="Z154" s="563">
        <v>0</v>
      </c>
      <c r="AA154" s="563">
        <v>0</v>
      </c>
      <c r="AB154" s="563">
        <v>0</v>
      </c>
      <c r="AC154" s="563">
        <v>0</v>
      </c>
      <c r="AD154" s="563">
        <v>0</v>
      </c>
      <c r="AE154" s="563">
        <v>0</v>
      </c>
      <c r="AF154" s="563">
        <v>0</v>
      </c>
      <c r="AG154" s="563">
        <v>0</v>
      </c>
      <c r="AH154" s="563">
        <v>0</v>
      </c>
      <c r="AI154" s="563">
        <v>0</v>
      </c>
      <c r="AJ154" s="563">
        <v>0</v>
      </c>
      <c r="AK154" s="563">
        <v>0</v>
      </c>
      <c r="AL154" s="563">
        <v>0</v>
      </c>
      <c r="AM154" s="563">
        <v>0</v>
      </c>
      <c r="AN154" s="563"/>
      <c r="AO154" s="563"/>
      <c r="AP154" s="563">
        <v>0</v>
      </c>
      <c r="AQ154" s="563">
        <v>0</v>
      </c>
      <c r="AR154" s="375"/>
    </row>
    <row r="155" spans="1:44" ht="47.25" x14ac:dyDescent="0.25">
      <c r="A155" s="348">
        <v>0</v>
      </c>
      <c r="B155" s="548" t="s">
        <v>618</v>
      </c>
      <c r="C155" s="565" t="s">
        <v>353</v>
      </c>
      <c r="D155" s="563">
        <v>0</v>
      </c>
      <c r="E155" s="563">
        <v>0</v>
      </c>
      <c r="F155" s="563">
        <v>0</v>
      </c>
      <c r="G155" s="563">
        <v>0</v>
      </c>
      <c r="H155" s="563">
        <v>0</v>
      </c>
      <c r="I155" s="563">
        <v>0</v>
      </c>
      <c r="J155" s="563">
        <v>0</v>
      </c>
      <c r="K155" s="563">
        <v>0</v>
      </c>
      <c r="L155" s="563">
        <v>0</v>
      </c>
      <c r="M155" s="563">
        <v>0</v>
      </c>
      <c r="N155" s="563">
        <v>0.5</v>
      </c>
      <c r="O155" s="563">
        <v>0.91</v>
      </c>
      <c r="P155" s="563">
        <v>0</v>
      </c>
      <c r="Q155" s="563">
        <v>0</v>
      </c>
      <c r="R155" s="563">
        <v>0</v>
      </c>
      <c r="S155" s="563">
        <v>0</v>
      </c>
      <c r="T155" s="563">
        <v>0</v>
      </c>
      <c r="U155" s="563">
        <v>0</v>
      </c>
      <c r="V155" s="563">
        <v>0.5</v>
      </c>
      <c r="W155" s="563">
        <v>0.91</v>
      </c>
      <c r="X155" s="563">
        <v>0</v>
      </c>
      <c r="Y155" s="563">
        <v>0</v>
      </c>
      <c r="Z155" s="563">
        <v>0</v>
      </c>
      <c r="AA155" s="563">
        <v>0</v>
      </c>
      <c r="AB155" s="563">
        <v>0</v>
      </c>
      <c r="AC155" s="563">
        <v>0</v>
      </c>
      <c r="AD155" s="563">
        <v>0</v>
      </c>
      <c r="AE155" s="563">
        <v>0</v>
      </c>
      <c r="AF155" s="563">
        <v>0</v>
      </c>
      <c r="AG155" s="563">
        <v>0</v>
      </c>
      <c r="AH155" s="563">
        <v>0</v>
      </c>
      <c r="AI155" s="563">
        <v>0</v>
      </c>
      <c r="AJ155" s="563">
        <v>0</v>
      </c>
      <c r="AK155" s="563">
        <v>0</v>
      </c>
      <c r="AL155" s="563">
        <v>0</v>
      </c>
      <c r="AM155" s="563">
        <v>0</v>
      </c>
      <c r="AN155" s="563"/>
      <c r="AO155" s="563"/>
      <c r="AP155" s="563">
        <v>0</v>
      </c>
      <c r="AQ155" s="563">
        <v>0</v>
      </c>
      <c r="AR155" s="375"/>
    </row>
    <row r="156" spans="1:44" ht="63" x14ac:dyDescent="0.25">
      <c r="A156" s="348">
        <v>0</v>
      </c>
      <c r="B156" s="548" t="s">
        <v>861</v>
      </c>
      <c r="C156" s="565" t="s">
        <v>353</v>
      </c>
      <c r="D156" s="563">
        <v>0</v>
      </c>
      <c r="E156" s="563">
        <v>0</v>
      </c>
      <c r="F156" s="563">
        <v>0</v>
      </c>
      <c r="G156" s="563">
        <v>0</v>
      </c>
      <c r="H156" s="563">
        <v>0</v>
      </c>
      <c r="I156" s="563">
        <v>0</v>
      </c>
      <c r="J156" s="563">
        <v>0</v>
      </c>
      <c r="K156" s="563">
        <v>0</v>
      </c>
      <c r="L156" s="563">
        <v>0</v>
      </c>
      <c r="M156" s="563">
        <v>0</v>
      </c>
      <c r="N156" s="563">
        <v>0</v>
      </c>
      <c r="O156" s="563">
        <v>0</v>
      </c>
      <c r="P156" s="563">
        <v>0</v>
      </c>
      <c r="Q156" s="563">
        <v>0</v>
      </c>
      <c r="R156" s="563">
        <v>0</v>
      </c>
      <c r="S156" s="563">
        <v>0.60699999999999998</v>
      </c>
      <c r="T156" s="563">
        <v>0</v>
      </c>
      <c r="U156" s="563">
        <v>0</v>
      </c>
      <c r="V156" s="563">
        <v>0</v>
      </c>
      <c r="W156" s="563">
        <v>0.60699999999999998</v>
      </c>
      <c r="X156" s="563">
        <v>0</v>
      </c>
      <c r="Y156" s="563">
        <v>0</v>
      </c>
      <c r="Z156" s="563">
        <v>0</v>
      </c>
      <c r="AA156" s="563">
        <v>0</v>
      </c>
      <c r="AB156" s="563">
        <v>0</v>
      </c>
      <c r="AC156" s="563">
        <v>0</v>
      </c>
      <c r="AD156" s="563">
        <v>0</v>
      </c>
      <c r="AE156" s="563">
        <v>0</v>
      </c>
      <c r="AF156" s="563">
        <v>0</v>
      </c>
      <c r="AG156" s="563">
        <v>0</v>
      </c>
      <c r="AH156" s="563">
        <v>0</v>
      </c>
      <c r="AI156" s="563">
        <v>0</v>
      </c>
      <c r="AJ156" s="563">
        <v>0</v>
      </c>
      <c r="AK156" s="563">
        <v>0</v>
      </c>
      <c r="AL156" s="563">
        <v>0</v>
      </c>
      <c r="AM156" s="563">
        <v>0</v>
      </c>
      <c r="AN156" s="563"/>
      <c r="AO156" s="563"/>
      <c r="AP156" s="563">
        <v>0</v>
      </c>
      <c r="AQ156" s="563">
        <v>0</v>
      </c>
      <c r="AR156" s="375"/>
    </row>
    <row r="157" spans="1:44" ht="31.5" x14ac:dyDescent="0.25">
      <c r="A157" s="348">
        <v>0</v>
      </c>
      <c r="B157" s="548" t="s">
        <v>862</v>
      </c>
      <c r="C157" s="565" t="s">
        <v>353</v>
      </c>
      <c r="D157" s="563">
        <v>0</v>
      </c>
      <c r="E157" s="563">
        <v>0</v>
      </c>
      <c r="F157" s="563">
        <v>0</v>
      </c>
      <c r="G157" s="563">
        <v>0</v>
      </c>
      <c r="H157" s="563">
        <v>0</v>
      </c>
      <c r="I157" s="563">
        <v>0</v>
      </c>
      <c r="J157" s="563">
        <v>0</v>
      </c>
      <c r="K157" s="563">
        <v>0</v>
      </c>
      <c r="L157" s="563">
        <v>0</v>
      </c>
      <c r="M157" s="563">
        <v>0</v>
      </c>
      <c r="N157" s="563">
        <v>0</v>
      </c>
      <c r="O157" s="563">
        <v>0</v>
      </c>
      <c r="P157" s="563">
        <v>0</v>
      </c>
      <c r="Q157" s="563">
        <v>0</v>
      </c>
      <c r="R157" s="563">
        <v>0</v>
      </c>
      <c r="S157" s="563">
        <v>0</v>
      </c>
      <c r="T157" s="563">
        <v>0</v>
      </c>
      <c r="U157" s="563">
        <v>1.59</v>
      </c>
      <c r="V157" s="563">
        <v>0</v>
      </c>
      <c r="W157" s="563">
        <v>1.59</v>
      </c>
      <c r="X157" s="563">
        <v>0</v>
      </c>
      <c r="Y157" s="563">
        <v>0</v>
      </c>
      <c r="Z157" s="563">
        <v>0</v>
      </c>
      <c r="AA157" s="563">
        <v>0</v>
      </c>
      <c r="AB157" s="563">
        <v>0</v>
      </c>
      <c r="AC157" s="563">
        <v>0</v>
      </c>
      <c r="AD157" s="563">
        <v>0</v>
      </c>
      <c r="AE157" s="563">
        <v>0</v>
      </c>
      <c r="AF157" s="563">
        <v>0</v>
      </c>
      <c r="AG157" s="563">
        <v>0</v>
      </c>
      <c r="AH157" s="563">
        <v>0</v>
      </c>
      <c r="AI157" s="563">
        <v>0</v>
      </c>
      <c r="AJ157" s="563">
        <v>0</v>
      </c>
      <c r="AK157" s="563">
        <v>0</v>
      </c>
      <c r="AL157" s="563">
        <v>0</v>
      </c>
      <c r="AM157" s="563">
        <v>0</v>
      </c>
      <c r="AN157" s="563"/>
      <c r="AO157" s="563"/>
      <c r="AP157" s="563">
        <v>0</v>
      </c>
      <c r="AQ157" s="563">
        <v>0</v>
      </c>
      <c r="AR157" s="375"/>
    </row>
    <row r="158" spans="1:44" ht="47.25" x14ac:dyDescent="0.25">
      <c r="A158" s="348">
        <v>0</v>
      </c>
      <c r="B158" s="548" t="s">
        <v>619</v>
      </c>
      <c r="C158" s="565" t="s">
        <v>353</v>
      </c>
      <c r="D158" s="563">
        <v>0</v>
      </c>
      <c r="E158" s="563">
        <v>0</v>
      </c>
      <c r="F158" s="563">
        <v>0</v>
      </c>
      <c r="G158" s="563">
        <v>0</v>
      </c>
      <c r="H158" s="563">
        <v>0</v>
      </c>
      <c r="I158" s="563">
        <v>0</v>
      </c>
      <c r="J158" s="563">
        <v>0</v>
      </c>
      <c r="K158" s="563">
        <v>0</v>
      </c>
      <c r="L158" s="563">
        <v>0</v>
      </c>
      <c r="M158" s="563">
        <v>0</v>
      </c>
      <c r="N158" s="563">
        <v>0</v>
      </c>
      <c r="O158" s="563">
        <v>0</v>
      </c>
      <c r="P158" s="563">
        <v>0</v>
      </c>
      <c r="Q158" s="563">
        <v>0</v>
      </c>
      <c r="R158" s="563">
        <v>0</v>
      </c>
      <c r="S158" s="563">
        <v>3.7320000000000002</v>
      </c>
      <c r="T158" s="563">
        <v>0</v>
      </c>
      <c r="U158" s="563">
        <v>0</v>
      </c>
      <c r="V158" s="563">
        <v>0</v>
      </c>
      <c r="W158" s="563">
        <v>3.7320000000000002</v>
      </c>
      <c r="X158" s="563">
        <v>0</v>
      </c>
      <c r="Y158" s="563">
        <v>0</v>
      </c>
      <c r="Z158" s="563">
        <v>0</v>
      </c>
      <c r="AA158" s="563">
        <v>0</v>
      </c>
      <c r="AB158" s="563">
        <v>0</v>
      </c>
      <c r="AC158" s="563">
        <v>0</v>
      </c>
      <c r="AD158" s="563">
        <v>0</v>
      </c>
      <c r="AE158" s="563">
        <v>0</v>
      </c>
      <c r="AF158" s="563">
        <v>0</v>
      </c>
      <c r="AG158" s="563">
        <v>0</v>
      </c>
      <c r="AH158" s="563">
        <v>0</v>
      </c>
      <c r="AI158" s="563">
        <v>0</v>
      </c>
      <c r="AJ158" s="563">
        <v>0</v>
      </c>
      <c r="AK158" s="563">
        <v>0</v>
      </c>
      <c r="AL158" s="563">
        <v>0</v>
      </c>
      <c r="AM158" s="563">
        <v>0</v>
      </c>
      <c r="AN158" s="563"/>
      <c r="AO158" s="563"/>
      <c r="AP158" s="563">
        <v>0</v>
      </c>
      <c r="AQ158" s="563">
        <v>0</v>
      </c>
      <c r="AR158" s="375"/>
    </row>
    <row r="159" spans="1:44" ht="31.5" x14ac:dyDescent="0.25">
      <c r="A159" s="348">
        <v>0</v>
      </c>
      <c r="B159" s="548" t="s">
        <v>863</v>
      </c>
      <c r="C159" s="565" t="s">
        <v>355</v>
      </c>
      <c r="D159" s="563">
        <v>0</v>
      </c>
      <c r="E159" s="563">
        <v>0</v>
      </c>
      <c r="F159" s="563">
        <v>0</v>
      </c>
      <c r="G159" s="563">
        <v>0</v>
      </c>
      <c r="H159" s="563">
        <v>0</v>
      </c>
      <c r="I159" s="563">
        <v>0</v>
      </c>
      <c r="J159" s="563">
        <v>0</v>
      </c>
      <c r="K159" s="563">
        <v>0</v>
      </c>
      <c r="L159" s="563">
        <v>0</v>
      </c>
      <c r="M159" s="563">
        <v>0</v>
      </c>
      <c r="N159" s="563">
        <v>0</v>
      </c>
      <c r="O159" s="563">
        <v>0</v>
      </c>
      <c r="P159" s="563">
        <v>0</v>
      </c>
      <c r="Q159" s="563">
        <v>0</v>
      </c>
      <c r="R159" s="563">
        <v>0</v>
      </c>
      <c r="S159" s="563">
        <v>0</v>
      </c>
      <c r="T159" s="563">
        <v>0.16</v>
      </c>
      <c r="U159" s="563">
        <v>3.1E-2</v>
      </c>
      <c r="V159" s="563">
        <v>0.16</v>
      </c>
      <c r="W159" s="563">
        <v>3.1E-2</v>
      </c>
      <c r="X159" s="563">
        <v>0</v>
      </c>
      <c r="Y159" s="563">
        <v>0</v>
      </c>
      <c r="Z159" s="563">
        <v>0</v>
      </c>
      <c r="AA159" s="563">
        <v>0</v>
      </c>
      <c r="AB159" s="563">
        <v>0</v>
      </c>
      <c r="AC159" s="563">
        <v>0</v>
      </c>
      <c r="AD159" s="563">
        <v>0</v>
      </c>
      <c r="AE159" s="563">
        <v>0</v>
      </c>
      <c r="AF159" s="563">
        <v>0</v>
      </c>
      <c r="AG159" s="563">
        <v>0</v>
      </c>
      <c r="AH159" s="563">
        <v>0</v>
      </c>
      <c r="AI159" s="563">
        <v>0</v>
      </c>
      <c r="AJ159" s="563">
        <v>0</v>
      </c>
      <c r="AK159" s="563">
        <v>0</v>
      </c>
      <c r="AL159" s="563">
        <v>0</v>
      </c>
      <c r="AM159" s="563">
        <v>0</v>
      </c>
      <c r="AN159" s="563"/>
      <c r="AO159" s="563"/>
      <c r="AP159" s="563">
        <v>0</v>
      </c>
      <c r="AQ159" s="563">
        <v>0</v>
      </c>
      <c r="AR159" s="375"/>
    </row>
    <row r="160" spans="1:44" ht="31.5" x14ac:dyDescent="0.25">
      <c r="A160" s="348">
        <v>0</v>
      </c>
      <c r="B160" s="548" t="s">
        <v>620</v>
      </c>
      <c r="C160" s="565" t="s">
        <v>353</v>
      </c>
      <c r="D160" s="563">
        <v>0</v>
      </c>
      <c r="E160" s="563">
        <v>0</v>
      </c>
      <c r="F160" s="563">
        <v>0</v>
      </c>
      <c r="G160" s="563">
        <v>0</v>
      </c>
      <c r="H160" s="563">
        <v>0</v>
      </c>
      <c r="I160" s="563">
        <v>0</v>
      </c>
      <c r="J160" s="563">
        <v>0</v>
      </c>
      <c r="K160" s="563">
        <v>0</v>
      </c>
      <c r="L160" s="563">
        <v>0</v>
      </c>
      <c r="M160" s="563">
        <v>0</v>
      </c>
      <c r="N160" s="563">
        <v>2.5000000000000001E-2</v>
      </c>
      <c r="O160" s="563">
        <v>0</v>
      </c>
      <c r="P160" s="563">
        <v>0</v>
      </c>
      <c r="Q160" s="563">
        <v>0</v>
      </c>
      <c r="R160" s="563">
        <v>0</v>
      </c>
      <c r="S160" s="563">
        <v>0</v>
      </c>
      <c r="T160" s="563">
        <v>0</v>
      </c>
      <c r="U160" s="563">
        <v>0</v>
      </c>
      <c r="V160" s="563">
        <v>2.5000000000000001E-2</v>
      </c>
      <c r="W160" s="563">
        <v>0</v>
      </c>
      <c r="X160" s="563">
        <v>0</v>
      </c>
      <c r="Y160" s="563">
        <v>0</v>
      </c>
      <c r="Z160" s="563">
        <v>0</v>
      </c>
      <c r="AA160" s="563">
        <v>0</v>
      </c>
      <c r="AB160" s="563">
        <v>0</v>
      </c>
      <c r="AC160" s="563">
        <v>0</v>
      </c>
      <c r="AD160" s="563">
        <v>0</v>
      </c>
      <c r="AE160" s="563">
        <v>0</v>
      </c>
      <c r="AF160" s="563">
        <v>0</v>
      </c>
      <c r="AG160" s="563">
        <v>0</v>
      </c>
      <c r="AH160" s="563">
        <v>0</v>
      </c>
      <c r="AI160" s="563">
        <v>0</v>
      </c>
      <c r="AJ160" s="563">
        <v>0</v>
      </c>
      <c r="AK160" s="563">
        <v>0</v>
      </c>
      <c r="AL160" s="563">
        <v>0</v>
      </c>
      <c r="AM160" s="563">
        <v>0</v>
      </c>
      <c r="AN160" s="563"/>
      <c r="AO160" s="563"/>
      <c r="AP160" s="563">
        <v>0</v>
      </c>
      <c r="AQ160" s="563">
        <v>0</v>
      </c>
      <c r="AR160" s="375"/>
    </row>
    <row r="161" spans="1:44" ht="47.25" x14ac:dyDescent="0.25">
      <c r="A161" s="348">
        <v>0</v>
      </c>
      <c r="B161" s="548" t="s">
        <v>864</v>
      </c>
      <c r="C161" s="565" t="s">
        <v>353</v>
      </c>
      <c r="D161" s="563">
        <v>0</v>
      </c>
      <c r="E161" s="563">
        <v>0</v>
      </c>
      <c r="F161" s="563">
        <v>0</v>
      </c>
      <c r="G161" s="563">
        <v>0</v>
      </c>
      <c r="H161" s="563">
        <v>0</v>
      </c>
      <c r="I161" s="563">
        <v>0</v>
      </c>
      <c r="J161" s="563">
        <v>0</v>
      </c>
      <c r="K161" s="563">
        <v>0</v>
      </c>
      <c r="L161" s="563">
        <v>0</v>
      </c>
      <c r="M161" s="563">
        <v>0</v>
      </c>
      <c r="N161" s="563">
        <v>0</v>
      </c>
      <c r="O161" s="563">
        <v>0</v>
      </c>
      <c r="P161" s="563">
        <v>0</v>
      </c>
      <c r="Q161" s="563">
        <v>0</v>
      </c>
      <c r="R161" s="563">
        <v>0</v>
      </c>
      <c r="S161" s="563">
        <v>0</v>
      </c>
      <c r="T161" s="563">
        <v>0.5</v>
      </c>
      <c r="U161" s="563">
        <v>0.78700000000000003</v>
      </c>
      <c r="V161" s="563">
        <v>0.5</v>
      </c>
      <c r="W161" s="563">
        <v>0.78700000000000003</v>
      </c>
      <c r="X161" s="563">
        <v>0</v>
      </c>
      <c r="Y161" s="563">
        <v>0</v>
      </c>
      <c r="Z161" s="563">
        <v>0</v>
      </c>
      <c r="AA161" s="563">
        <v>0</v>
      </c>
      <c r="AB161" s="563">
        <v>0</v>
      </c>
      <c r="AC161" s="563">
        <v>0</v>
      </c>
      <c r="AD161" s="563">
        <v>0</v>
      </c>
      <c r="AE161" s="563">
        <v>0</v>
      </c>
      <c r="AF161" s="563">
        <v>0</v>
      </c>
      <c r="AG161" s="563">
        <v>0</v>
      </c>
      <c r="AH161" s="563">
        <v>0</v>
      </c>
      <c r="AI161" s="563">
        <v>0</v>
      </c>
      <c r="AJ161" s="563">
        <v>0</v>
      </c>
      <c r="AK161" s="563">
        <v>0</v>
      </c>
      <c r="AL161" s="563">
        <v>0</v>
      </c>
      <c r="AM161" s="563">
        <v>0</v>
      </c>
      <c r="AN161" s="563"/>
      <c r="AO161" s="563"/>
      <c r="AP161" s="563">
        <v>0</v>
      </c>
      <c r="AQ161" s="563">
        <v>0</v>
      </c>
      <c r="AR161" s="375"/>
    </row>
    <row r="162" spans="1:44" ht="47.25" x14ac:dyDescent="0.25">
      <c r="A162" s="348">
        <v>0</v>
      </c>
      <c r="B162" s="548" t="s">
        <v>978</v>
      </c>
      <c r="C162" s="565" t="s">
        <v>353</v>
      </c>
      <c r="D162" s="563">
        <v>0</v>
      </c>
      <c r="E162" s="563">
        <v>0</v>
      </c>
      <c r="F162" s="563">
        <v>0</v>
      </c>
      <c r="G162" s="563">
        <v>0</v>
      </c>
      <c r="H162" s="563">
        <v>0</v>
      </c>
      <c r="I162" s="563">
        <v>0</v>
      </c>
      <c r="J162" s="563">
        <v>0</v>
      </c>
      <c r="K162" s="563">
        <v>0</v>
      </c>
      <c r="L162" s="563">
        <v>0</v>
      </c>
      <c r="M162" s="563">
        <v>0</v>
      </c>
      <c r="N162" s="563">
        <v>0</v>
      </c>
      <c r="O162" s="563">
        <v>0</v>
      </c>
      <c r="P162" s="563">
        <v>0</v>
      </c>
      <c r="Q162" s="563">
        <v>0</v>
      </c>
      <c r="R162" s="563">
        <v>0</v>
      </c>
      <c r="S162" s="563">
        <v>0</v>
      </c>
      <c r="T162" s="563">
        <v>0.25</v>
      </c>
      <c r="U162" s="563">
        <v>0</v>
      </c>
      <c r="V162" s="563">
        <v>0.25</v>
      </c>
      <c r="W162" s="563">
        <v>0</v>
      </c>
      <c r="X162" s="563">
        <v>0</v>
      </c>
      <c r="Y162" s="563">
        <v>0</v>
      </c>
      <c r="Z162" s="563">
        <v>0</v>
      </c>
      <c r="AA162" s="563">
        <v>0</v>
      </c>
      <c r="AB162" s="563">
        <v>0</v>
      </c>
      <c r="AC162" s="563">
        <v>0</v>
      </c>
      <c r="AD162" s="563">
        <v>0</v>
      </c>
      <c r="AE162" s="563">
        <v>0</v>
      </c>
      <c r="AF162" s="563">
        <v>0</v>
      </c>
      <c r="AG162" s="563">
        <v>0</v>
      </c>
      <c r="AH162" s="563">
        <v>0</v>
      </c>
      <c r="AI162" s="563">
        <v>0</v>
      </c>
      <c r="AJ162" s="563">
        <v>0</v>
      </c>
      <c r="AK162" s="563">
        <v>0</v>
      </c>
      <c r="AL162" s="563">
        <v>0</v>
      </c>
      <c r="AM162" s="563">
        <v>0</v>
      </c>
      <c r="AN162" s="563"/>
      <c r="AO162" s="563"/>
      <c r="AP162" s="563">
        <v>0</v>
      </c>
      <c r="AQ162" s="563">
        <v>0</v>
      </c>
      <c r="AR162" s="375"/>
    </row>
    <row r="163" spans="1:44" ht="31.5" x14ac:dyDescent="0.25">
      <c r="A163" s="348">
        <v>0</v>
      </c>
      <c r="B163" s="548" t="s">
        <v>622</v>
      </c>
      <c r="C163" s="565" t="s">
        <v>356</v>
      </c>
      <c r="D163" s="563">
        <v>0</v>
      </c>
      <c r="E163" s="563">
        <v>0</v>
      </c>
      <c r="F163" s="563">
        <v>0</v>
      </c>
      <c r="G163" s="563">
        <v>0</v>
      </c>
      <c r="H163" s="563">
        <v>0</v>
      </c>
      <c r="I163" s="563">
        <v>0</v>
      </c>
      <c r="J163" s="563">
        <v>0</v>
      </c>
      <c r="K163" s="563">
        <v>0</v>
      </c>
      <c r="L163" s="563">
        <v>0</v>
      </c>
      <c r="M163" s="563">
        <v>0</v>
      </c>
      <c r="N163" s="563">
        <v>0</v>
      </c>
      <c r="O163" s="563">
        <v>0</v>
      </c>
      <c r="P163" s="563">
        <v>0</v>
      </c>
      <c r="Q163" s="563">
        <v>0</v>
      </c>
      <c r="R163" s="563">
        <v>0</v>
      </c>
      <c r="S163" s="563">
        <v>0</v>
      </c>
      <c r="T163" s="563">
        <v>0</v>
      </c>
      <c r="U163" s="563">
        <v>0.20300000000000001</v>
      </c>
      <c r="V163" s="563">
        <v>0</v>
      </c>
      <c r="W163" s="563">
        <v>0.20300000000000001</v>
      </c>
      <c r="X163" s="563">
        <v>0</v>
      </c>
      <c r="Y163" s="563">
        <v>0</v>
      </c>
      <c r="Z163" s="563">
        <v>0</v>
      </c>
      <c r="AA163" s="563">
        <v>0</v>
      </c>
      <c r="AB163" s="563">
        <v>0</v>
      </c>
      <c r="AC163" s="563">
        <v>0</v>
      </c>
      <c r="AD163" s="563">
        <v>0</v>
      </c>
      <c r="AE163" s="563">
        <v>0</v>
      </c>
      <c r="AF163" s="563">
        <v>0</v>
      </c>
      <c r="AG163" s="563">
        <v>0</v>
      </c>
      <c r="AH163" s="563">
        <v>0</v>
      </c>
      <c r="AI163" s="563">
        <v>0</v>
      </c>
      <c r="AJ163" s="563">
        <v>0</v>
      </c>
      <c r="AK163" s="563">
        <v>0</v>
      </c>
      <c r="AL163" s="563">
        <v>0</v>
      </c>
      <c r="AM163" s="563">
        <v>0</v>
      </c>
      <c r="AN163" s="563"/>
      <c r="AO163" s="563"/>
      <c r="AP163" s="563">
        <v>0</v>
      </c>
      <c r="AQ163" s="563">
        <v>0</v>
      </c>
      <c r="AR163" s="375"/>
    </row>
    <row r="164" spans="1:44" ht="63" x14ac:dyDescent="0.25">
      <c r="A164" s="348">
        <v>0</v>
      </c>
      <c r="B164" s="548" t="s">
        <v>982</v>
      </c>
      <c r="C164" s="565" t="s">
        <v>356</v>
      </c>
      <c r="D164" s="563">
        <v>0</v>
      </c>
      <c r="E164" s="563">
        <v>0</v>
      </c>
      <c r="F164" s="563">
        <v>0</v>
      </c>
      <c r="G164" s="563">
        <v>0</v>
      </c>
      <c r="H164" s="563">
        <v>0</v>
      </c>
      <c r="I164" s="563">
        <v>0</v>
      </c>
      <c r="J164" s="563">
        <v>0</v>
      </c>
      <c r="K164" s="563">
        <v>0</v>
      </c>
      <c r="L164" s="563">
        <v>0</v>
      </c>
      <c r="M164" s="563">
        <v>0</v>
      </c>
      <c r="N164" s="563">
        <v>0</v>
      </c>
      <c r="O164" s="563">
        <v>0</v>
      </c>
      <c r="P164" s="563">
        <v>0</v>
      </c>
      <c r="Q164" s="563">
        <v>0</v>
      </c>
      <c r="R164" s="563">
        <v>0</v>
      </c>
      <c r="S164" s="563">
        <v>0</v>
      </c>
      <c r="T164" s="563">
        <v>0</v>
      </c>
      <c r="U164" s="563">
        <v>0.28000000000000003</v>
      </c>
      <c r="V164" s="563">
        <v>0</v>
      </c>
      <c r="W164" s="563">
        <v>0.28000000000000003</v>
      </c>
      <c r="X164" s="563">
        <v>0</v>
      </c>
      <c r="Y164" s="563">
        <v>0</v>
      </c>
      <c r="Z164" s="563">
        <v>0</v>
      </c>
      <c r="AA164" s="563">
        <v>0</v>
      </c>
      <c r="AB164" s="563">
        <v>0</v>
      </c>
      <c r="AC164" s="563">
        <v>0</v>
      </c>
      <c r="AD164" s="563">
        <v>0</v>
      </c>
      <c r="AE164" s="563">
        <v>0</v>
      </c>
      <c r="AF164" s="563">
        <v>0</v>
      </c>
      <c r="AG164" s="563">
        <v>0</v>
      </c>
      <c r="AH164" s="563">
        <v>0</v>
      </c>
      <c r="AI164" s="563">
        <v>0</v>
      </c>
      <c r="AJ164" s="563">
        <v>0</v>
      </c>
      <c r="AK164" s="563">
        <v>0</v>
      </c>
      <c r="AL164" s="563">
        <v>0</v>
      </c>
      <c r="AM164" s="563">
        <v>0</v>
      </c>
      <c r="AN164" s="563"/>
      <c r="AO164" s="563"/>
      <c r="AP164" s="563">
        <v>0</v>
      </c>
      <c r="AQ164" s="563">
        <v>0</v>
      </c>
      <c r="AR164" s="375"/>
    </row>
    <row r="165" spans="1:44" ht="31.5" x14ac:dyDescent="0.25">
      <c r="A165" s="348">
        <v>0</v>
      </c>
      <c r="B165" s="548" t="s">
        <v>626</v>
      </c>
      <c r="C165" s="565" t="s">
        <v>353</v>
      </c>
      <c r="D165" s="563">
        <v>0.4</v>
      </c>
      <c r="E165" s="563">
        <v>3.069</v>
      </c>
      <c r="F165" s="563">
        <v>0</v>
      </c>
      <c r="G165" s="563">
        <v>0</v>
      </c>
      <c r="H165" s="563">
        <v>0</v>
      </c>
      <c r="I165" s="563">
        <v>0</v>
      </c>
      <c r="J165" s="563">
        <v>0</v>
      </c>
      <c r="K165" s="563">
        <v>9.9999999999988987E-4</v>
      </c>
      <c r="L165" s="563">
        <v>0.4</v>
      </c>
      <c r="M165" s="563">
        <v>3.07</v>
      </c>
      <c r="N165" s="563">
        <v>0.4</v>
      </c>
      <c r="O165" s="563">
        <v>3.069</v>
      </c>
      <c r="P165" s="563">
        <v>0</v>
      </c>
      <c r="Q165" s="563">
        <v>0</v>
      </c>
      <c r="R165" s="563">
        <v>0</v>
      </c>
      <c r="S165" s="563">
        <v>0</v>
      </c>
      <c r="T165" s="563">
        <v>0</v>
      </c>
      <c r="U165" s="563">
        <v>0</v>
      </c>
      <c r="V165" s="563">
        <v>0.4</v>
      </c>
      <c r="W165" s="563">
        <v>3.069</v>
      </c>
      <c r="X165" s="563">
        <v>0.4</v>
      </c>
      <c r="Y165" s="563">
        <v>3.069</v>
      </c>
      <c r="Z165" s="563">
        <v>0</v>
      </c>
      <c r="AA165" s="563">
        <v>0</v>
      </c>
      <c r="AB165" s="563">
        <v>0</v>
      </c>
      <c r="AC165" s="563">
        <v>0</v>
      </c>
      <c r="AD165" s="563">
        <v>0</v>
      </c>
      <c r="AE165" s="563">
        <v>9.9999999999988987E-4</v>
      </c>
      <c r="AF165" s="563">
        <v>0.4</v>
      </c>
      <c r="AG165" s="563">
        <v>3.07</v>
      </c>
      <c r="AH165" s="563">
        <v>0.4</v>
      </c>
      <c r="AI165" s="563">
        <v>3.069</v>
      </c>
      <c r="AJ165" s="563">
        <v>0</v>
      </c>
      <c r="AK165" s="563">
        <v>0</v>
      </c>
      <c r="AL165" s="563">
        <v>0</v>
      </c>
      <c r="AM165" s="563">
        <v>0</v>
      </c>
      <c r="AN165" s="563"/>
      <c r="AO165" s="563"/>
      <c r="AP165" s="563">
        <v>0.4</v>
      </c>
      <c r="AQ165" s="563">
        <v>3.069</v>
      </c>
      <c r="AR165" s="375"/>
    </row>
    <row r="166" spans="1:44" ht="31.5" x14ac:dyDescent="0.25">
      <c r="A166" s="348">
        <v>0</v>
      </c>
      <c r="B166" s="548" t="s">
        <v>628</v>
      </c>
      <c r="C166" s="565" t="s">
        <v>353</v>
      </c>
      <c r="D166" s="563">
        <v>0</v>
      </c>
      <c r="E166" s="563">
        <v>0</v>
      </c>
      <c r="F166" s="563">
        <v>0</v>
      </c>
      <c r="G166" s="563">
        <v>0</v>
      </c>
      <c r="H166" s="563">
        <v>0</v>
      </c>
      <c r="I166" s="563">
        <v>0</v>
      </c>
      <c r="J166" s="563">
        <v>0.1</v>
      </c>
      <c r="K166" s="563">
        <v>2.4</v>
      </c>
      <c r="L166" s="563">
        <v>0.1</v>
      </c>
      <c r="M166" s="563">
        <v>2.4</v>
      </c>
      <c r="N166" s="563">
        <v>0</v>
      </c>
      <c r="O166" s="563">
        <v>0</v>
      </c>
      <c r="P166" s="563">
        <v>0</v>
      </c>
      <c r="Q166" s="563">
        <v>0</v>
      </c>
      <c r="R166" s="563">
        <v>0</v>
      </c>
      <c r="S166" s="563">
        <v>0</v>
      </c>
      <c r="T166" s="563">
        <v>0.1</v>
      </c>
      <c r="U166" s="563">
        <v>2.5219999999999998</v>
      </c>
      <c r="V166" s="563">
        <v>0.1</v>
      </c>
      <c r="W166" s="563">
        <v>2.5219999999999998</v>
      </c>
      <c r="X166" s="563">
        <v>0</v>
      </c>
      <c r="Y166" s="563">
        <v>0</v>
      </c>
      <c r="Z166" s="563">
        <v>0</v>
      </c>
      <c r="AA166" s="563">
        <v>0</v>
      </c>
      <c r="AB166" s="563">
        <v>0</v>
      </c>
      <c r="AC166" s="563">
        <v>0</v>
      </c>
      <c r="AD166" s="563">
        <v>0.1</v>
      </c>
      <c r="AE166" s="563">
        <v>2.4</v>
      </c>
      <c r="AF166" s="563">
        <v>0.1</v>
      </c>
      <c r="AG166" s="563">
        <v>2.4</v>
      </c>
      <c r="AH166" s="563">
        <v>0</v>
      </c>
      <c r="AI166" s="563">
        <v>0</v>
      </c>
      <c r="AJ166" s="563">
        <v>0</v>
      </c>
      <c r="AK166" s="563">
        <v>0</v>
      </c>
      <c r="AL166" s="563">
        <v>0</v>
      </c>
      <c r="AM166" s="563">
        <v>0</v>
      </c>
      <c r="AN166" s="563"/>
      <c r="AO166" s="563"/>
      <c r="AP166" s="563">
        <v>0.1</v>
      </c>
      <c r="AQ166" s="563">
        <v>2.5219999999999998</v>
      </c>
      <c r="AR166" s="375"/>
    </row>
    <row r="167" spans="1:44" ht="63" x14ac:dyDescent="0.25">
      <c r="A167" s="348">
        <v>0</v>
      </c>
      <c r="B167" s="548" t="s">
        <v>629</v>
      </c>
      <c r="C167" s="565" t="s">
        <v>353</v>
      </c>
      <c r="D167" s="563">
        <v>0.04</v>
      </c>
      <c r="E167" s="563">
        <v>0</v>
      </c>
      <c r="F167" s="563">
        <v>0</v>
      </c>
      <c r="G167" s="563">
        <v>0</v>
      </c>
      <c r="H167" s="563">
        <v>0</v>
      </c>
      <c r="I167" s="563">
        <v>0</v>
      </c>
      <c r="J167" s="563">
        <v>0</v>
      </c>
      <c r="K167" s="563">
        <v>0</v>
      </c>
      <c r="L167" s="563">
        <v>0.04</v>
      </c>
      <c r="M167" s="563">
        <v>0</v>
      </c>
      <c r="N167" s="563">
        <v>0.04</v>
      </c>
      <c r="O167" s="563">
        <v>0</v>
      </c>
      <c r="P167" s="563">
        <v>0</v>
      </c>
      <c r="Q167" s="563">
        <v>0</v>
      </c>
      <c r="R167" s="563">
        <v>0</v>
      </c>
      <c r="S167" s="563">
        <v>0</v>
      </c>
      <c r="T167" s="563">
        <v>0</v>
      </c>
      <c r="U167" s="563">
        <v>0</v>
      </c>
      <c r="V167" s="563">
        <v>0.04</v>
      </c>
      <c r="W167" s="563">
        <v>0</v>
      </c>
      <c r="X167" s="563">
        <v>0.04</v>
      </c>
      <c r="Y167" s="563">
        <v>0</v>
      </c>
      <c r="Z167" s="563">
        <v>0</v>
      </c>
      <c r="AA167" s="563">
        <v>0</v>
      </c>
      <c r="AB167" s="563">
        <v>0</v>
      </c>
      <c r="AC167" s="563">
        <v>0</v>
      </c>
      <c r="AD167" s="563">
        <v>0</v>
      </c>
      <c r="AE167" s="563">
        <v>0</v>
      </c>
      <c r="AF167" s="563">
        <v>0.04</v>
      </c>
      <c r="AG167" s="563">
        <v>0</v>
      </c>
      <c r="AH167" s="563">
        <v>0.04</v>
      </c>
      <c r="AI167" s="563">
        <v>0</v>
      </c>
      <c r="AJ167" s="563">
        <v>0</v>
      </c>
      <c r="AK167" s="563">
        <v>0</v>
      </c>
      <c r="AL167" s="563">
        <v>0</v>
      </c>
      <c r="AM167" s="563">
        <v>0</v>
      </c>
      <c r="AN167" s="563"/>
      <c r="AO167" s="563"/>
      <c r="AP167" s="563">
        <v>0.04</v>
      </c>
      <c r="AQ167" s="563">
        <v>0</v>
      </c>
      <c r="AR167" s="375"/>
    </row>
    <row r="168" spans="1:44" ht="47.25" x14ac:dyDescent="0.25">
      <c r="A168" s="348">
        <v>0</v>
      </c>
      <c r="B168" s="548" t="s">
        <v>602</v>
      </c>
      <c r="C168" s="565" t="s">
        <v>353</v>
      </c>
      <c r="D168" s="563">
        <v>0</v>
      </c>
      <c r="E168" s="563">
        <v>6.95</v>
      </c>
      <c r="F168" s="563">
        <v>0</v>
      </c>
      <c r="G168" s="563">
        <v>6.8</v>
      </c>
      <c r="H168" s="563">
        <v>0</v>
      </c>
      <c r="I168" s="563">
        <v>0</v>
      </c>
      <c r="J168" s="563">
        <v>0</v>
      </c>
      <c r="K168" s="563">
        <v>0</v>
      </c>
      <c r="L168" s="563">
        <v>0</v>
      </c>
      <c r="M168" s="563">
        <v>13.75</v>
      </c>
      <c r="N168" s="563">
        <v>0</v>
      </c>
      <c r="O168" s="563">
        <v>6.95</v>
      </c>
      <c r="P168" s="563">
        <v>0</v>
      </c>
      <c r="Q168" s="563">
        <v>6.8</v>
      </c>
      <c r="R168" s="563">
        <v>0</v>
      </c>
      <c r="S168" s="563">
        <v>0</v>
      </c>
      <c r="T168" s="563">
        <v>0</v>
      </c>
      <c r="U168" s="563">
        <v>0</v>
      </c>
      <c r="V168" s="563">
        <v>0</v>
      </c>
      <c r="W168" s="563">
        <v>13.75</v>
      </c>
      <c r="X168" s="563">
        <v>0</v>
      </c>
      <c r="Y168" s="563">
        <v>6.95</v>
      </c>
      <c r="Z168" s="563">
        <v>0</v>
      </c>
      <c r="AA168" s="563">
        <v>6.8</v>
      </c>
      <c r="AB168" s="563">
        <v>0</v>
      </c>
      <c r="AC168" s="563">
        <v>0</v>
      </c>
      <c r="AD168" s="563">
        <v>0</v>
      </c>
      <c r="AE168" s="563">
        <v>0</v>
      </c>
      <c r="AF168" s="563">
        <v>0</v>
      </c>
      <c r="AG168" s="563">
        <v>13.75</v>
      </c>
      <c r="AH168" s="563">
        <v>0</v>
      </c>
      <c r="AI168" s="563">
        <v>6.95</v>
      </c>
      <c r="AJ168" s="563">
        <v>0</v>
      </c>
      <c r="AK168" s="563">
        <v>6.8</v>
      </c>
      <c r="AL168" s="563">
        <v>0</v>
      </c>
      <c r="AM168" s="563">
        <v>0</v>
      </c>
      <c r="AN168" s="563"/>
      <c r="AO168" s="563"/>
      <c r="AP168" s="563">
        <v>0</v>
      </c>
      <c r="AQ168" s="563">
        <v>13.75</v>
      </c>
      <c r="AR168" s="375"/>
    </row>
    <row r="169" spans="1:44" ht="31.5" x14ac:dyDescent="0.25">
      <c r="A169" s="348">
        <v>0</v>
      </c>
      <c r="B169" s="548" t="s">
        <v>630</v>
      </c>
      <c r="C169" s="565" t="s">
        <v>353</v>
      </c>
      <c r="D169" s="563">
        <v>0</v>
      </c>
      <c r="E169" s="563">
        <v>2.968</v>
      </c>
      <c r="F169" s="563">
        <v>0</v>
      </c>
      <c r="G169" s="563">
        <v>0.45999999999999996</v>
      </c>
      <c r="H169" s="563">
        <v>0</v>
      </c>
      <c r="I169" s="563">
        <v>0</v>
      </c>
      <c r="J169" s="563">
        <v>0</v>
      </c>
      <c r="K169" s="563">
        <v>0</v>
      </c>
      <c r="L169" s="563">
        <v>0</v>
      </c>
      <c r="M169" s="563">
        <v>3.4279999999999999</v>
      </c>
      <c r="N169" s="563">
        <v>0</v>
      </c>
      <c r="O169" s="563">
        <v>2.968</v>
      </c>
      <c r="P169" s="563">
        <v>0</v>
      </c>
      <c r="Q169" s="563">
        <v>0.45999999999999996</v>
      </c>
      <c r="R169" s="563">
        <v>0</v>
      </c>
      <c r="S169" s="563">
        <v>0</v>
      </c>
      <c r="T169" s="563">
        <v>0</v>
      </c>
      <c r="U169" s="563">
        <v>0</v>
      </c>
      <c r="V169" s="563">
        <v>0</v>
      </c>
      <c r="W169" s="563">
        <v>3.4279999999999999</v>
      </c>
      <c r="X169" s="563">
        <v>0</v>
      </c>
      <c r="Y169" s="563">
        <v>2.968</v>
      </c>
      <c r="Z169" s="563">
        <v>0</v>
      </c>
      <c r="AA169" s="563">
        <v>0.45999999999999996</v>
      </c>
      <c r="AB169" s="563">
        <v>0</v>
      </c>
      <c r="AC169" s="563">
        <v>0</v>
      </c>
      <c r="AD169" s="563">
        <v>0</v>
      </c>
      <c r="AE169" s="563">
        <v>0</v>
      </c>
      <c r="AF169" s="563">
        <v>0</v>
      </c>
      <c r="AG169" s="563">
        <v>3.4279999999999999</v>
      </c>
      <c r="AH169" s="563">
        <v>0</v>
      </c>
      <c r="AI169" s="563">
        <v>2.968</v>
      </c>
      <c r="AJ169" s="563">
        <v>0</v>
      </c>
      <c r="AK169" s="563">
        <v>0.45999999999999996</v>
      </c>
      <c r="AL169" s="563">
        <v>0</v>
      </c>
      <c r="AM169" s="563">
        <v>0</v>
      </c>
      <c r="AN169" s="563"/>
      <c r="AO169" s="563"/>
      <c r="AP169" s="563">
        <v>0</v>
      </c>
      <c r="AQ169" s="563">
        <v>3.4279999999999999</v>
      </c>
      <c r="AR169" s="375"/>
    </row>
    <row r="170" spans="1:44" ht="47.25" x14ac:dyDescent="0.25">
      <c r="A170" s="348">
        <v>0</v>
      </c>
      <c r="B170" s="548" t="s">
        <v>633</v>
      </c>
      <c r="C170" s="565" t="s">
        <v>355</v>
      </c>
      <c r="D170" s="563">
        <v>0</v>
      </c>
      <c r="E170" s="563">
        <v>0</v>
      </c>
      <c r="F170" s="563">
        <v>0</v>
      </c>
      <c r="G170" s="563">
        <v>0</v>
      </c>
      <c r="H170" s="563">
        <v>0</v>
      </c>
      <c r="I170" s="563">
        <v>0</v>
      </c>
      <c r="J170" s="563">
        <v>0.7</v>
      </c>
      <c r="K170" s="563">
        <v>9.1999999999999993</v>
      </c>
      <c r="L170" s="563">
        <v>0.7</v>
      </c>
      <c r="M170" s="563">
        <v>9.1999999999999993</v>
      </c>
      <c r="N170" s="563">
        <v>0</v>
      </c>
      <c r="O170" s="563">
        <v>0</v>
      </c>
      <c r="P170" s="563">
        <v>0</v>
      </c>
      <c r="Q170" s="563">
        <v>0</v>
      </c>
      <c r="R170" s="563">
        <v>0</v>
      </c>
      <c r="S170" s="563">
        <v>0</v>
      </c>
      <c r="T170" s="563">
        <v>0.26</v>
      </c>
      <c r="U170" s="563">
        <v>3.29</v>
      </c>
      <c r="V170" s="563">
        <v>0.26</v>
      </c>
      <c r="W170" s="563">
        <v>3.29</v>
      </c>
      <c r="X170" s="563">
        <v>0</v>
      </c>
      <c r="Y170" s="563">
        <v>0</v>
      </c>
      <c r="Z170" s="563">
        <v>0</v>
      </c>
      <c r="AA170" s="563">
        <v>0</v>
      </c>
      <c r="AB170" s="563">
        <v>0</v>
      </c>
      <c r="AC170" s="563">
        <v>0</v>
      </c>
      <c r="AD170" s="563">
        <v>0.4</v>
      </c>
      <c r="AE170" s="563">
        <v>5</v>
      </c>
      <c r="AF170" s="563">
        <v>0.4</v>
      </c>
      <c r="AG170" s="563">
        <v>5</v>
      </c>
      <c r="AH170" s="563">
        <v>0</v>
      </c>
      <c r="AI170" s="563">
        <v>0</v>
      </c>
      <c r="AJ170" s="563">
        <v>0</v>
      </c>
      <c r="AK170" s="563">
        <v>0</v>
      </c>
      <c r="AL170" s="563">
        <v>0</v>
      </c>
      <c r="AM170" s="563">
        <v>0</v>
      </c>
      <c r="AN170" s="563"/>
      <c r="AO170" s="563"/>
      <c r="AP170" s="563">
        <v>0</v>
      </c>
      <c r="AQ170" s="563">
        <v>0</v>
      </c>
      <c r="AR170" s="375"/>
    </row>
    <row r="171" spans="1:44" ht="47.25" x14ac:dyDescent="0.25">
      <c r="A171" s="348">
        <v>0</v>
      </c>
      <c r="B171" s="548" t="s">
        <v>409</v>
      </c>
      <c r="C171" s="565" t="s">
        <v>356</v>
      </c>
      <c r="D171" s="563">
        <v>0</v>
      </c>
      <c r="E171" s="563">
        <v>0</v>
      </c>
      <c r="F171" s="563">
        <v>0</v>
      </c>
      <c r="G171" s="563">
        <v>0</v>
      </c>
      <c r="H171" s="563">
        <v>0</v>
      </c>
      <c r="I171" s="563">
        <v>0</v>
      </c>
      <c r="J171" s="563">
        <v>0</v>
      </c>
      <c r="K171" s="563">
        <v>0</v>
      </c>
      <c r="L171" s="563">
        <v>0</v>
      </c>
      <c r="M171" s="563">
        <v>0</v>
      </c>
      <c r="N171" s="563">
        <v>0</v>
      </c>
      <c r="O171" s="563">
        <v>0</v>
      </c>
      <c r="P171" s="563">
        <v>0</v>
      </c>
      <c r="Q171" s="563">
        <v>0</v>
      </c>
      <c r="R171" s="563">
        <v>0</v>
      </c>
      <c r="S171" s="563">
        <v>0</v>
      </c>
      <c r="T171" s="563">
        <v>0</v>
      </c>
      <c r="U171" s="563">
        <v>1.2749999999999999</v>
      </c>
      <c r="V171" s="563">
        <v>0</v>
      </c>
      <c r="W171" s="563">
        <v>1.2749999999999999</v>
      </c>
      <c r="X171" s="563">
        <v>0</v>
      </c>
      <c r="Y171" s="563">
        <v>0</v>
      </c>
      <c r="Z171" s="563">
        <v>0</v>
      </c>
      <c r="AA171" s="563">
        <v>0</v>
      </c>
      <c r="AB171" s="563">
        <v>0</v>
      </c>
      <c r="AC171" s="563">
        <v>0</v>
      </c>
      <c r="AD171" s="563">
        <v>0</v>
      </c>
      <c r="AE171" s="563">
        <v>0</v>
      </c>
      <c r="AF171" s="563">
        <v>0</v>
      </c>
      <c r="AG171" s="563">
        <v>0</v>
      </c>
      <c r="AH171" s="563">
        <v>0</v>
      </c>
      <c r="AI171" s="563">
        <v>0</v>
      </c>
      <c r="AJ171" s="563">
        <v>0</v>
      </c>
      <c r="AK171" s="563">
        <v>0</v>
      </c>
      <c r="AL171" s="563">
        <v>0</v>
      </c>
      <c r="AM171" s="563">
        <v>0</v>
      </c>
      <c r="AN171" s="563"/>
      <c r="AO171" s="563"/>
      <c r="AP171" s="563">
        <v>0</v>
      </c>
      <c r="AQ171" s="563">
        <v>0</v>
      </c>
      <c r="AR171" s="375"/>
    </row>
    <row r="172" spans="1:44" ht="94.5" x14ac:dyDescent="0.25">
      <c r="A172" s="348">
        <v>0</v>
      </c>
      <c r="B172" s="548" t="s">
        <v>985</v>
      </c>
      <c r="C172" s="565" t="s">
        <v>356</v>
      </c>
      <c r="D172" s="563">
        <v>0</v>
      </c>
      <c r="E172" s="563">
        <v>0</v>
      </c>
      <c r="F172" s="563">
        <v>0</v>
      </c>
      <c r="G172" s="563">
        <v>0</v>
      </c>
      <c r="H172" s="563">
        <v>0</v>
      </c>
      <c r="I172" s="563">
        <v>0</v>
      </c>
      <c r="J172" s="563">
        <v>0</v>
      </c>
      <c r="K172" s="563">
        <v>0</v>
      </c>
      <c r="L172" s="563">
        <v>0</v>
      </c>
      <c r="M172" s="563">
        <v>0</v>
      </c>
      <c r="N172" s="563">
        <v>0</v>
      </c>
      <c r="O172" s="563">
        <v>0</v>
      </c>
      <c r="P172" s="563">
        <v>0</v>
      </c>
      <c r="Q172" s="563">
        <v>0</v>
      </c>
      <c r="R172" s="563">
        <v>0</v>
      </c>
      <c r="S172" s="563">
        <v>0</v>
      </c>
      <c r="T172" s="563">
        <v>0</v>
      </c>
      <c r="U172" s="563">
        <v>0.13</v>
      </c>
      <c r="V172" s="563">
        <v>0</v>
      </c>
      <c r="W172" s="563">
        <v>0.13</v>
      </c>
      <c r="X172" s="563">
        <v>0</v>
      </c>
      <c r="Y172" s="563">
        <v>0</v>
      </c>
      <c r="Z172" s="563">
        <v>0</v>
      </c>
      <c r="AA172" s="563">
        <v>0</v>
      </c>
      <c r="AB172" s="563">
        <v>0</v>
      </c>
      <c r="AC172" s="563">
        <v>0</v>
      </c>
      <c r="AD172" s="563">
        <v>0</v>
      </c>
      <c r="AE172" s="563">
        <v>0</v>
      </c>
      <c r="AF172" s="563">
        <v>0</v>
      </c>
      <c r="AG172" s="563">
        <v>0</v>
      </c>
      <c r="AH172" s="563">
        <v>0</v>
      </c>
      <c r="AI172" s="563">
        <v>0</v>
      </c>
      <c r="AJ172" s="563">
        <v>0</v>
      </c>
      <c r="AK172" s="563">
        <v>0</v>
      </c>
      <c r="AL172" s="563">
        <v>0</v>
      </c>
      <c r="AM172" s="563">
        <v>0</v>
      </c>
      <c r="AN172" s="563"/>
      <c r="AO172" s="563"/>
      <c r="AP172" s="563">
        <v>0</v>
      </c>
      <c r="AQ172" s="563">
        <v>0</v>
      </c>
      <c r="AR172" s="375"/>
    </row>
    <row r="173" spans="1:44" ht="31.5" x14ac:dyDescent="0.25">
      <c r="A173" s="348">
        <v>0</v>
      </c>
      <c r="B173" s="548" t="s">
        <v>990</v>
      </c>
      <c r="C173" s="565" t="s">
        <v>356</v>
      </c>
      <c r="D173" s="563">
        <v>0</v>
      </c>
      <c r="E173" s="563">
        <v>0</v>
      </c>
      <c r="F173" s="563">
        <v>0</v>
      </c>
      <c r="G173" s="563">
        <v>0</v>
      </c>
      <c r="H173" s="563">
        <v>0</v>
      </c>
      <c r="I173" s="563">
        <v>0</v>
      </c>
      <c r="J173" s="563">
        <v>0</v>
      </c>
      <c r="K173" s="563">
        <v>0</v>
      </c>
      <c r="L173" s="563">
        <v>0</v>
      </c>
      <c r="M173" s="563">
        <v>0</v>
      </c>
      <c r="N173" s="563">
        <v>0</v>
      </c>
      <c r="O173" s="563">
        <v>0</v>
      </c>
      <c r="P173" s="563">
        <v>0</v>
      </c>
      <c r="Q173" s="563">
        <v>0</v>
      </c>
      <c r="R173" s="563">
        <v>0</v>
      </c>
      <c r="S173" s="563">
        <v>0</v>
      </c>
      <c r="T173" s="563">
        <v>0</v>
      </c>
      <c r="U173" s="563">
        <v>0.26800000000000002</v>
      </c>
      <c r="V173" s="563">
        <v>0</v>
      </c>
      <c r="W173" s="563">
        <v>0.26800000000000002</v>
      </c>
      <c r="X173" s="563">
        <v>0</v>
      </c>
      <c r="Y173" s="563">
        <v>0</v>
      </c>
      <c r="Z173" s="563">
        <v>0</v>
      </c>
      <c r="AA173" s="563">
        <v>0</v>
      </c>
      <c r="AB173" s="563">
        <v>0</v>
      </c>
      <c r="AC173" s="563">
        <v>0</v>
      </c>
      <c r="AD173" s="563">
        <v>0</v>
      </c>
      <c r="AE173" s="563">
        <v>0</v>
      </c>
      <c r="AF173" s="563">
        <v>0</v>
      </c>
      <c r="AG173" s="563">
        <v>0</v>
      </c>
      <c r="AH173" s="563">
        <v>0</v>
      </c>
      <c r="AI173" s="563">
        <v>0</v>
      </c>
      <c r="AJ173" s="563">
        <v>0</v>
      </c>
      <c r="AK173" s="563">
        <v>0</v>
      </c>
      <c r="AL173" s="563">
        <v>0</v>
      </c>
      <c r="AM173" s="563">
        <v>0</v>
      </c>
      <c r="AN173" s="563"/>
      <c r="AO173" s="563"/>
      <c r="AP173" s="563">
        <v>0</v>
      </c>
      <c r="AQ173" s="563">
        <v>0</v>
      </c>
      <c r="AR173" s="375"/>
    </row>
    <row r="174" spans="1:44" ht="63" x14ac:dyDescent="0.25">
      <c r="A174" s="348">
        <v>0</v>
      </c>
      <c r="B174" s="548" t="s">
        <v>637</v>
      </c>
      <c r="C174" s="565" t="s">
        <v>353</v>
      </c>
      <c r="D174" s="563">
        <v>0</v>
      </c>
      <c r="E174" s="563">
        <v>0</v>
      </c>
      <c r="F174" s="563">
        <v>0</v>
      </c>
      <c r="G174" s="563">
        <v>0.129</v>
      </c>
      <c r="H174" s="563">
        <v>0</v>
      </c>
      <c r="I174" s="563">
        <v>0</v>
      </c>
      <c r="J174" s="563">
        <v>0</v>
      </c>
      <c r="K174" s="563">
        <v>1.0000000000000009E-3</v>
      </c>
      <c r="L174" s="563">
        <v>0</v>
      </c>
      <c r="M174" s="563">
        <v>0.13</v>
      </c>
      <c r="N174" s="563">
        <v>0</v>
      </c>
      <c r="O174" s="563">
        <v>0</v>
      </c>
      <c r="P174" s="563">
        <v>0</v>
      </c>
      <c r="Q174" s="563">
        <v>0.129</v>
      </c>
      <c r="R174" s="563">
        <v>0</v>
      </c>
      <c r="S174" s="563">
        <v>0</v>
      </c>
      <c r="T174" s="563">
        <v>0</v>
      </c>
      <c r="U174" s="563">
        <v>0</v>
      </c>
      <c r="V174" s="563">
        <v>0</v>
      </c>
      <c r="W174" s="563">
        <v>0.129</v>
      </c>
      <c r="X174" s="563">
        <v>0</v>
      </c>
      <c r="Y174" s="563">
        <v>0</v>
      </c>
      <c r="Z174" s="563">
        <v>0</v>
      </c>
      <c r="AA174" s="563">
        <v>0.129</v>
      </c>
      <c r="AB174" s="563">
        <v>0</v>
      </c>
      <c r="AC174" s="563">
        <v>0</v>
      </c>
      <c r="AD174" s="563">
        <v>0</v>
      </c>
      <c r="AE174" s="563">
        <v>1.0000000000000009E-3</v>
      </c>
      <c r="AF174" s="563">
        <v>0</v>
      </c>
      <c r="AG174" s="563">
        <v>0.13</v>
      </c>
      <c r="AH174" s="563">
        <v>0</v>
      </c>
      <c r="AI174" s="563">
        <v>0</v>
      </c>
      <c r="AJ174" s="563">
        <v>0</v>
      </c>
      <c r="AK174" s="563">
        <v>0.129</v>
      </c>
      <c r="AL174" s="563">
        <v>0</v>
      </c>
      <c r="AM174" s="563">
        <v>0</v>
      </c>
      <c r="AN174" s="563"/>
      <c r="AO174" s="563"/>
      <c r="AP174" s="563">
        <v>0</v>
      </c>
      <c r="AQ174" s="563">
        <v>0.129</v>
      </c>
      <c r="AR174" s="375"/>
    </row>
    <row r="175" spans="1:44" ht="31.5" x14ac:dyDescent="0.25">
      <c r="A175" s="348">
        <v>0</v>
      </c>
      <c r="B175" s="548" t="s">
        <v>639</v>
      </c>
      <c r="C175" s="565" t="s">
        <v>353</v>
      </c>
      <c r="D175" s="563">
        <v>0</v>
      </c>
      <c r="E175" s="563">
        <v>0</v>
      </c>
      <c r="F175" s="563">
        <v>0.25</v>
      </c>
      <c r="G175" s="563">
        <v>4.8019999999999996</v>
      </c>
      <c r="H175" s="563">
        <v>0</v>
      </c>
      <c r="I175" s="563">
        <v>0</v>
      </c>
      <c r="J175" s="563">
        <v>0</v>
      </c>
      <c r="K175" s="563">
        <v>-1.9999999999997797E-3</v>
      </c>
      <c r="L175" s="563">
        <v>0.25</v>
      </c>
      <c r="M175" s="563">
        <v>4.8</v>
      </c>
      <c r="N175" s="563">
        <v>0</v>
      </c>
      <c r="O175" s="563">
        <v>0</v>
      </c>
      <c r="P175" s="563">
        <v>0.25</v>
      </c>
      <c r="Q175" s="563">
        <v>4.8019999999999996</v>
      </c>
      <c r="R175" s="563">
        <v>0</v>
      </c>
      <c r="S175" s="563">
        <v>-0.23799999999999955</v>
      </c>
      <c r="T175" s="563">
        <v>0</v>
      </c>
      <c r="U175" s="563">
        <v>0</v>
      </c>
      <c r="V175" s="563">
        <v>0.25</v>
      </c>
      <c r="W175" s="563">
        <v>4.5640000000000001</v>
      </c>
      <c r="X175" s="563">
        <v>0</v>
      </c>
      <c r="Y175" s="563">
        <v>0</v>
      </c>
      <c r="Z175" s="563">
        <v>0.25</v>
      </c>
      <c r="AA175" s="563">
        <v>4.8019999999999996</v>
      </c>
      <c r="AB175" s="563">
        <v>0</v>
      </c>
      <c r="AC175" s="563">
        <v>0</v>
      </c>
      <c r="AD175" s="563">
        <v>0</v>
      </c>
      <c r="AE175" s="563">
        <v>-1.9999999999997797E-3</v>
      </c>
      <c r="AF175" s="563">
        <v>0.25</v>
      </c>
      <c r="AG175" s="563">
        <v>4.8</v>
      </c>
      <c r="AH175" s="563">
        <v>0</v>
      </c>
      <c r="AI175" s="563">
        <v>0</v>
      </c>
      <c r="AJ175" s="563">
        <v>0.25</v>
      </c>
      <c r="AK175" s="563">
        <v>4.8019999999999996</v>
      </c>
      <c r="AL175" s="563">
        <v>0</v>
      </c>
      <c r="AM175" s="563">
        <v>-0.23799999999999955</v>
      </c>
      <c r="AN175" s="563"/>
      <c r="AO175" s="563"/>
      <c r="AP175" s="563">
        <v>0.25</v>
      </c>
      <c r="AQ175" s="563">
        <v>4.5640000000000001</v>
      </c>
      <c r="AR175" s="375"/>
    </row>
    <row r="176" spans="1:44" x14ac:dyDescent="0.25">
      <c r="A176" s="348">
        <v>0</v>
      </c>
      <c r="B176" s="548" t="s">
        <v>640</v>
      </c>
      <c r="C176" s="565" t="s">
        <v>353</v>
      </c>
      <c r="D176" s="563">
        <v>0</v>
      </c>
      <c r="E176" s="563">
        <v>0</v>
      </c>
      <c r="F176" s="563">
        <v>0</v>
      </c>
      <c r="G176" s="563">
        <v>0</v>
      </c>
      <c r="H176" s="563">
        <v>0</v>
      </c>
      <c r="I176" s="563">
        <v>0</v>
      </c>
      <c r="J176" s="563">
        <v>0.16</v>
      </c>
      <c r="K176" s="563">
        <v>1.5</v>
      </c>
      <c r="L176" s="563">
        <v>0.16</v>
      </c>
      <c r="M176" s="563">
        <v>1.5</v>
      </c>
      <c r="N176" s="563">
        <v>0</v>
      </c>
      <c r="O176" s="563">
        <v>0</v>
      </c>
      <c r="P176" s="563">
        <v>0</v>
      </c>
      <c r="Q176" s="563">
        <v>0</v>
      </c>
      <c r="R176" s="563">
        <v>0</v>
      </c>
      <c r="S176" s="563">
        <v>0</v>
      </c>
      <c r="T176" s="563">
        <v>0.32</v>
      </c>
      <c r="U176" s="563">
        <v>4.2919999999999998</v>
      </c>
      <c r="V176" s="563">
        <v>0.32</v>
      </c>
      <c r="W176" s="563">
        <v>4.2919999999999998</v>
      </c>
      <c r="X176" s="563">
        <v>0</v>
      </c>
      <c r="Y176" s="563">
        <v>0</v>
      </c>
      <c r="Z176" s="563">
        <v>0</v>
      </c>
      <c r="AA176" s="563">
        <v>0</v>
      </c>
      <c r="AB176" s="563">
        <v>0</v>
      </c>
      <c r="AC176" s="563">
        <v>0</v>
      </c>
      <c r="AD176" s="563">
        <v>0.16</v>
      </c>
      <c r="AE176" s="563">
        <v>1.5</v>
      </c>
      <c r="AF176" s="563">
        <v>0.16</v>
      </c>
      <c r="AG176" s="563">
        <v>1.5</v>
      </c>
      <c r="AH176" s="563">
        <v>0</v>
      </c>
      <c r="AI176" s="563">
        <v>0</v>
      </c>
      <c r="AJ176" s="563">
        <v>0</v>
      </c>
      <c r="AK176" s="563">
        <v>0</v>
      </c>
      <c r="AL176" s="563">
        <v>0</v>
      </c>
      <c r="AM176" s="563">
        <v>0</v>
      </c>
      <c r="AN176" s="563"/>
      <c r="AO176" s="563"/>
      <c r="AP176" s="563">
        <v>0.32</v>
      </c>
      <c r="AQ176" s="563">
        <v>4.2919999999999998</v>
      </c>
      <c r="AR176" s="375"/>
    </row>
    <row r="177" spans="1:44" ht="31.5" x14ac:dyDescent="0.25">
      <c r="A177" s="348">
        <v>0</v>
      </c>
      <c r="B177" s="548" t="s">
        <v>642</v>
      </c>
      <c r="C177" s="565" t="s">
        <v>353</v>
      </c>
      <c r="D177" s="563">
        <v>0</v>
      </c>
      <c r="E177" s="563">
        <v>0</v>
      </c>
      <c r="F177" s="563">
        <v>0</v>
      </c>
      <c r="G177" s="563">
        <v>0</v>
      </c>
      <c r="H177" s="563">
        <v>0</v>
      </c>
      <c r="I177" s="563">
        <v>0</v>
      </c>
      <c r="J177" s="563">
        <v>0.41</v>
      </c>
      <c r="K177" s="563">
        <v>4.4000000000000004</v>
      </c>
      <c r="L177" s="563">
        <v>0.41</v>
      </c>
      <c r="M177" s="563">
        <v>4.4000000000000004</v>
      </c>
      <c r="N177" s="563">
        <v>0</v>
      </c>
      <c r="O177" s="563">
        <v>0</v>
      </c>
      <c r="P177" s="563">
        <v>0</v>
      </c>
      <c r="Q177" s="563">
        <v>0</v>
      </c>
      <c r="R177" s="563">
        <v>0.5</v>
      </c>
      <c r="S177" s="563">
        <v>4.4160000000000004</v>
      </c>
      <c r="T177" s="563">
        <v>0</v>
      </c>
      <c r="U177" s="563">
        <v>0</v>
      </c>
      <c r="V177" s="563">
        <v>0.5</v>
      </c>
      <c r="W177" s="563">
        <v>4.4160000000000004</v>
      </c>
      <c r="X177" s="563">
        <v>0</v>
      </c>
      <c r="Y177" s="563">
        <v>0</v>
      </c>
      <c r="Z177" s="563">
        <v>0</v>
      </c>
      <c r="AA177" s="563">
        <v>0</v>
      </c>
      <c r="AB177" s="563">
        <v>0</v>
      </c>
      <c r="AC177" s="563">
        <v>0</v>
      </c>
      <c r="AD177" s="563">
        <v>0.41</v>
      </c>
      <c r="AE177" s="563">
        <v>4.4000000000000004</v>
      </c>
      <c r="AF177" s="563">
        <v>0.41</v>
      </c>
      <c r="AG177" s="563">
        <v>4.4000000000000004</v>
      </c>
      <c r="AH177" s="563">
        <v>0</v>
      </c>
      <c r="AI177" s="563">
        <v>0</v>
      </c>
      <c r="AJ177" s="563">
        <v>0</v>
      </c>
      <c r="AK177" s="563">
        <v>0</v>
      </c>
      <c r="AL177" s="563">
        <v>0.5</v>
      </c>
      <c r="AM177" s="563">
        <v>4.4160000000000004</v>
      </c>
      <c r="AN177" s="563"/>
      <c r="AO177" s="563"/>
      <c r="AP177" s="563">
        <v>0.5</v>
      </c>
      <c r="AQ177" s="563">
        <v>4.4160000000000004</v>
      </c>
      <c r="AR177" s="375"/>
    </row>
    <row r="178" spans="1:44" x14ac:dyDescent="0.25">
      <c r="A178" s="348">
        <v>0</v>
      </c>
      <c r="B178" s="548" t="s">
        <v>646</v>
      </c>
      <c r="C178" s="565" t="s">
        <v>353</v>
      </c>
      <c r="D178" s="563">
        <v>0</v>
      </c>
      <c r="E178" s="563">
        <v>0</v>
      </c>
      <c r="F178" s="563">
        <v>0</v>
      </c>
      <c r="G178" s="563">
        <v>0</v>
      </c>
      <c r="H178" s="563">
        <v>0</v>
      </c>
      <c r="I178" s="563">
        <v>0</v>
      </c>
      <c r="J178" s="563">
        <v>0.1</v>
      </c>
      <c r="K178" s="563">
        <v>2.4900000000000002</v>
      </c>
      <c r="L178" s="563">
        <v>0.1</v>
      </c>
      <c r="M178" s="563">
        <v>2.4900000000000002</v>
      </c>
      <c r="N178" s="563">
        <v>0</v>
      </c>
      <c r="O178" s="563">
        <v>0</v>
      </c>
      <c r="P178" s="563">
        <v>0</v>
      </c>
      <c r="Q178" s="563">
        <v>0</v>
      </c>
      <c r="R178" s="563">
        <v>0</v>
      </c>
      <c r="S178" s="563">
        <v>0</v>
      </c>
      <c r="T178" s="563">
        <v>0.1</v>
      </c>
      <c r="U178" s="563">
        <v>2.4900000000000002</v>
      </c>
      <c r="V178" s="563">
        <v>0.1</v>
      </c>
      <c r="W178" s="563">
        <v>2.4900000000000002</v>
      </c>
      <c r="X178" s="563">
        <v>0</v>
      </c>
      <c r="Y178" s="563">
        <v>0</v>
      </c>
      <c r="Z178" s="563">
        <v>0</v>
      </c>
      <c r="AA178" s="563">
        <v>0</v>
      </c>
      <c r="AB178" s="563">
        <v>0</v>
      </c>
      <c r="AC178" s="563">
        <v>0</v>
      </c>
      <c r="AD178" s="563">
        <v>0.1</v>
      </c>
      <c r="AE178" s="563">
        <v>2.4900000000000002</v>
      </c>
      <c r="AF178" s="563">
        <v>0.1</v>
      </c>
      <c r="AG178" s="563">
        <v>2.4900000000000002</v>
      </c>
      <c r="AH178" s="563">
        <v>0</v>
      </c>
      <c r="AI178" s="563">
        <v>0</v>
      </c>
      <c r="AJ178" s="563">
        <v>0</v>
      </c>
      <c r="AK178" s="563">
        <v>0</v>
      </c>
      <c r="AL178" s="563">
        <v>0</v>
      </c>
      <c r="AM178" s="563">
        <v>0</v>
      </c>
      <c r="AN178" s="563"/>
      <c r="AO178" s="563"/>
      <c r="AP178" s="563">
        <v>0.1</v>
      </c>
      <c r="AQ178" s="563">
        <v>2.4900000000000002</v>
      </c>
      <c r="AR178" s="375"/>
    </row>
    <row r="179" spans="1:44" ht="31.5" x14ac:dyDescent="0.25">
      <c r="A179" s="348">
        <v>0</v>
      </c>
      <c r="B179" s="548" t="s">
        <v>647</v>
      </c>
      <c r="C179" s="565" t="s">
        <v>353</v>
      </c>
      <c r="D179" s="563">
        <v>0</v>
      </c>
      <c r="E179" s="563">
        <v>0</v>
      </c>
      <c r="F179" s="563">
        <v>0</v>
      </c>
      <c r="G179" s="563">
        <v>0</v>
      </c>
      <c r="H179" s="563">
        <v>0</v>
      </c>
      <c r="I179" s="563">
        <v>0</v>
      </c>
      <c r="J179" s="563">
        <v>0.56999999999999995</v>
      </c>
      <c r="K179" s="563">
        <v>4.68</v>
      </c>
      <c r="L179" s="563">
        <v>0.56999999999999995</v>
      </c>
      <c r="M179" s="563">
        <v>4.68</v>
      </c>
      <c r="N179" s="563">
        <v>0</v>
      </c>
      <c r="O179" s="563">
        <v>0</v>
      </c>
      <c r="P179" s="563">
        <v>0</v>
      </c>
      <c r="Q179" s="563">
        <v>0</v>
      </c>
      <c r="R179" s="563">
        <v>0.56999999999999995</v>
      </c>
      <c r="S179" s="563">
        <v>4.68</v>
      </c>
      <c r="T179" s="563">
        <v>0</v>
      </c>
      <c r="U179" s="563">
        <v>0.67300000000000004</v>
      </c>
      <c r="V179" s="563">
        <v>0.56999999999999995</v>
      </c>
      <c r="W179" s="563">
        <v>5.3529999999999998</v>
      </c>
      <c r="X179" s="563">
        <v>0</v>
      </c>
      <c r="Y179" s="563">
        <v>0</v>
      </c>
      <c r="Z179" s="563">
        <v>0</v>
      </c>
      <c r="AA179" s="563">
        <v>0</v>
      </c>
      <c r="AB179" s="563">
        <v>0</v>
      </c>
      <c r="AC179" s="563">
        <v>0</v>
      </c>
      <c r="AD179" s="563">
        <v>0.56999999999999995</v>
      </c>
      <c r="AE179" s="563">
        <v>4.68</v>
      </c>
      <c r="AF179" s="563">
        <v>0.56999999999999995</v>
      </c>
      <c r="AG179" s="563">
        <v>4.68</v>
      </c>
      <c r="AH179" s="563">
        <v>0</v>
      </c>
      <c r="AI179" s="563">
        <v>0</v>
      </c>
      <c r="AJ179" s="563">
        <v>0</v>
      </c>
      <c r="AK179" s="563">
        <v>0</v>
      </c>
      <c r="AL179" s="563">
        <v>0.56999999999999995</v>
      </c>
      <c r="AM179" s="563">
        <v>4.68</v>
      </c>
      <c r="AN179" s="563"/>
      <c r="AO179" s="563"/>
      <c r="AP179" s="563">
        <v>0.56999999999999995</v>
      </c>
      <c r="AQ179" s="563">
        <v>5.3529999999999998</v>
      </c>
      <c r="AR179" s="375"/>
    </row>
    <row r="180" spans="1:44" ht="31.5" x14ac:dyDescent="0.25">
      <c r="A180" s="348">
        <v>0</v>
      </c>
      <c r="B180" s="548" t="s">
        <v>649</v>
      </c>
      <c r="C180" s="565" t="s">
        <v>353</v>
      </c>
      <c r="D180" s="563">
        <v>0</v>
      </c>
      <c r="E180" s="563">
        <v>0</v>
      </c>
      <c r="F180" s="563">
        <v>0.16</v>
      </c>
      <c r="G180" s="563">
        <v>2.96</v>
      </c>
      <c r="H180" s="563">
        <v>0</v>
      </c>
      <c r="I180" s="563">
        <v>0</v>
      </c>
      <c r="J180" s="563">
        <v>0</v>
      </c>
      <c r="K180" s="563">
        <v>0</v>
      </c>
      <c r="L180" s="563">
        <v>0.16</v>
      </c>
      <c r="M180" s="563">
        <v>2.96</v>
      </c>
      <c r="N180" s="563">
        <v>0</v>
      </c>
      <c r="O180" s="563">
        <v>0</v>
      </c>
      <c r="P180" s="563">
        <v>0.16</v>
      </c>
      <c r="Q180" s="563">
        <v>2.96</v>
      </c>
      <c r="R180" s="563">
        <v>0</v>
      </c>
      <c r="S180" s="563">
        <v>0</v>
      </c>
      <c r="T180" s="563">
        <v>0</v>
      </c>
      <c r="U180" s="563">
        <v>0</v>
      </c>
      <c r="V180" s="563">
        <v>0.16</v>
      </c>
      <c r="W180" s="563">
        <v>2.96</v>
      </c>
      <c r="X180" s="563">
        <v>0</v>
      </c>
      <c r="Y180" s="563">
        <v>0</v>
      </c>
      <c r="Z180" s="563">
        <v>0.16</v>
      </c>
      <c r="AA180" s="563">
        <v>2.96</v>
      </c>
      <c r="AB180" s="563">
        <v>0</v>
      </c>
      <c r="AC180" s="563">
        <v>0</v>
      </c>
      <c r="AD180" s="563">
        <v>0</v>
      </c>
      <c r="AE180" s="563">
        <v>0</v>
      </c>
      <c r="AF180" s="563">
        <v>0.16</v>
      </c>
      <c r="AG180" s="563">
        <v>2.96</v>
      </c>
      <c r="AH180" s="563">
        <v>0</v>
      </c>
      <c r="AI180" s="563">
        <v>0</v>
      </c>
      <c r="AJ180" s="563">
        <v>0.16</v>
      </c>
      <c r="AK180" s="563">
        <v>2.96</v>
      </c>
      <c r="AL180" s="563">
        <v>0</v>
      </c>
      <c r="AM180" s="563">
        <v>0</v>
      </c>
      <c r="AN180" s="563"/>
      <c r="AO180" s="563"/>
      <c r="AP180" s="563">
        <v>0.16</v>
      </c>
      <c r="AQ180" s="563">
        <v>2.96</v>
      </c>
      <c r="AR180" s="375"/>
    </row>
    <row r="181" spans="1:44" ht="47.25" x14ac:dyDescent="0.25">
      <c r="A181" s="348">
        <v>0</v>
      </c>
      <c r="B181" s="548" t="s">
        <v>644</v>
      </c>
      <c r="C181" s="565" t="s">
        <v>353</v>
      </c>
      <c r="D181" s="563">
        <v>0</v>
      </c>
      <c r="E181" s="563">
        <v>0</v>
      </c>
      <c r="F181" s="563">
        <v>0</v>
      </c>
      <c r="G181" s="563">
        <v>0</v>
      </c>
      <c r="H181" s="563">
        <v>0</v>
      </c>
      <c r="I181" s="563">
        <v>0</v>
      </c>
      <c r="J181" s="563">
        <v>0</v>
      </c>
      <c r="K181" s="563">
        <v>0</v>
      </c>
      <c r="L181" s="563">
        <v>0</v>
      </c>
      <c r="M181" s="563">
        <v>0</v>
      </c>
      <c r="N181" s="563">
        <v>0</v>
      </c>
      <c r="O181" s="563">
        <v>0</v>
      </c>
      <c r="P181" s="563">
        <v>0</v>
      </c>
      <c r="Q181" s="563">
        <v>0</v>
      </c>
      <c r="R181" s="563">
        <v>0</v>
      </c>
      <c r="S181" s="563">
        <v>0</v>
      </c>
      <c r="T181" s="563">
        <v>0</v>
      </c>
      <c r="U181" s="563">
        <v>0.01</v>
      </c>
      <c r="V181" s="563">
        <v>0</v>
      </c>
      <c r="W181" s="563">
        <v>0.01</v>
      </c>
      <c r="X181" s="563">
        <v>0</v>
      </c>
      <c r="Y181" s="563">
        <v>0</v>
      </c>
      <c r="Z181" s="563">
        <v>0</v>
      </c>
      <c r="AA181" s="563">
        <v>0</v>
      </c>
      <c r="AB181" s="563">
        <v>0</v>
      </c>
      <c r="AC181" s="563">
        <v>0</v>
      </c>
      <c r="AD181" s="563">
        <v>0</v>
      </c>
      <c r="AE181" s="563">
        <v>0</v>
      </c>
      <c r="AF181" s="563">
        <v>0</v>
      </c>
      <c r="AG181" s="563">
        <v>0</v>
      </c>
      <c r="AH181" s="563">
        <v>0</v>
      </c>
      <c r="AI181" s="563">
        <v>0</v>
      </c>
      <c r="AJ181" s="563">
        <v>0</v>
      </c>
      <c r="AK181" s="563">
        <v>0</v>
      </c>
      <c r="AL181" s="563">
        <v>0</v>
      </c>
      <c r="AM181" s="563">
        <v>0</v>
      </c>
      <c r="AN181" s="563"/>
      <c r="AO181" s="563"/>
      <c r="AP181" s="563">
        <v>0</v>
      </c>
      <c r="AQ181" s="563">
        <v>0.01</v>
      </c>
      <c r="AR181" s="375"/>
    </row>
    <row r="182" spans="1:44" ht="31.5" x14ac:dyDescent="0.25">
      <c r="A182" s="348">
        <v>0</v>
      </c>
      <c r="B182" s="548" t="s">
        <v>652</v>
      </c>
      <c r="C182" s="565" t="s">
        <v>356</v>
      </c>
      <c r="D182" s="563">
        <v>0</v>
      </c>
      <c r="E182" s="563">
        <v>0</v>
      </c>
      <c r="F182" s="563">
        <v>0</v>
      </c>
      <c r="G182" s="563">
        <v>0</v>
      </c>
      <c r="H182" s="563">
        <v>0</v>
      </c>
      <c r="I182" s="563">
        <v>0</v>
      </c>
      <c r="J182" s="563">
        <v>0</v>
      </c>
      <c r="K182" s="563">
        <v>0</v>
      </c>
      <c r="L182" s="563">
        <v>0</v>
      </c>
      <c r="M182" s="563">
        <v>0</v>
      </c>
      <c r="N182" s="563">
        <v>0</v>
      </c>
      <c r="O182" s="563">
        <v>0</v>
      </c>
      <c r="P182" s="563">
        <v>0</v>
      </c>
      <c r="Q182" s="563">
        <v>0</v>
      </c>
      <c r="R182" s="563">
        <v>0</v>
      </c>
      <c r="S182" s="563">
        <v>0</v>
      </c>
      <c r="T182" s="563">
        <v>6.3E-2</v>
      </c>
      <c r="U182" s="563">
        <v>0</v>
      </c>
      <c r="V182" s="563">
        <v>6.3E-2</v>
      </c>
      <c r="W182" s="563">
        <v>0</v>
      </c>
      <c r="X182" s="563">
        <v>0</v>
      </c>
      <c r="Y182" s="563">
        <v>0</v>
      </c>
      <c r="Z182" s="563">
        <v>0</v>
      </c>
      <c r="AA182" s="563">
        <v>0</v>
      </c>
      <c r="AB182" s="563">
        <v>0</v>
      </c>
      <c r="AC182" s="563">
        <v>0</v>
      </c>
      <c r="AD182" s="563">
        <v>0</v>
      </c>
      <c r="AE182" s="563">
        <v>0</v>
      </c>
      <c r="AF182" s="563">
        <v>0</v>
      </c>
      <c r="AG182" s="563">
        <v>0</v>
      </c>
      <c r="AH182" s="563">
        <v>0</v>
      </c>
      <c r="AI182" s="563">
        <v>0</v>
      </c>
      <c r="AJ182" s="563">
        <v>0</v>
      </c>
      <c r="AK182" s="563">
        <v>0</v>
      </c>
      <c r="AL182" s="563">
        <v>0</v>
      </c>
      <c r="AM182" s="563">
        <v>0</v>
      </c>
      <c r="AN182" s="563"/>
      <c r="AO182" s="563"/>
      <c r="AP182" s="563">
        <v>0</v>
      </c>
      <c r="AQ182" s="563">
        <v>0</v>
      </c>
      <c r="AR182" s="375"/>
    </row>
    <row r="183" spans="1:44" ht="31.5" x14ac:dyDescent="0.25">
      <c r="A183" s="348">
        <v>0</v>
      </c>
      <c r="B183" s="548" t="s">
        <v>653</v>
      </c>
      <c r="C183" s="565" t="s">
        <v>356</v>
      </c>
      <c r="D183" s="563">
        <v>0</v>
      </c>
      <c r="E183" s="563">
        <v>0</v>
      </c>
      <c r="F183" s="563">
        <v>0</v>
      </c>
      <c r="G183" s="563">
        <v>0</v>
      </c>
      <c r="H183" s="563">
        <v>0</v>
      </c>
      <c r="I183" s="563">
        <v>0</v>
      </c>
      <c r="J183" s="563">
        <v>0</v>
      </c>
      <c r="K183" s="563">
        <v>0</v>
      </c>
      <c r="L183" s="563">
        <v>0</v>
      </c>
      <c r="M183" s="563">
        <v>0</v>
      </c>
      <c r="N183" s="563">
        <v>0</v>
      </c>
      <c r="O183" s="563">
        <v>0</v>
      </c>
      <c r="P183" s="563">
        <v>0</v>
      </c>
      <c r="Q183" s="563">
        <v>0</v>
      </c>
      <c r="R183" s="563">
        <v>0</v>
      </c>
      <c r="S183" s="563">
        <v>0</v>
      </c>
      <c r="T183" s="563">
        <v>0.1</v>
      </c>
      <c r="U183" s="563">
        <v>0</v>
      </c>
      <c r="V183" s="563">
        <v>0.1</v>
      </c>
      <c r="W183" s="563">
        <v>0</v>
      </c>
      <c r="X183" s="563">
        <v>0</v>
      </c>
      <c r="Y183" s="563">
        <v>0</v>
      </c>
      <c r="Z183" s="563">
        <v>0</v>
      </c>
      <c r="AA183" s="563">
        <v>0</v>
      </c>
      <c r="AB183" s="563">
        <v>0</v>
      </c>
      <c r="AC183" s="563">
        <v>0</v>
      </c>
      <c r="AD183" s="563">
        <v>0</v>
      </c>
      <c r="AE183" s="563">
        <v>0</v>
      </c>
      <c r="AF183" s="563">
        <v>0</v>
      </c>
      <c r="AG183" s="563">
        <v>0</v>
      </c>
      <c r="AH183" s="563">
        <v>0</v>
      </c>
      <c r="AI183" s="563">
        <v>0</v>
      </c>
      <c r="AJ183" s="563">
        <v>0</v>
      </c>
      <c r="AK183" s="563">
        <v>0</v>
      </c>
      <c r="AL183" s="563">
        <v>0</v>
      </c>
      <c r="AM183" s="563">
        <v>0</v>
      </c>
      <c r="AN183" s="563"/>
      <c r="AO183" s="563"/>
      <c r="AP183" s="563">
        <v>0</v>
      </c>
      <c r="AQ183" s="563">
        <v>0</v>
      </c>
      <c r="AR183" s="375"/>
    </row>
    <row r="184" spans="1:44" ht="47.25" x14ac:dyDescent="0.25">
      <c r="A184" s="348">
        <v>0</v>
      </c>
      <c r="B184" s="548" t="s">
        <v>868</v>
      </c>
      <c r="C184" s="565" t="s">
        <v>356</v>
      </c>
      <c r="D184" s="563">
        <v>0</v>
      </c>
      <c r="E184" s="563">
        <v>0</v>
      </c>
      <c r="F184" s="563">
        <v>0</v>
      </c>
      <c r="G184" s="563">
        <v>0</v>
      </c>
      <c r="H184" s="563">
        <v>0</v>
      </c>
      <c r="I184" s="563">
        <v>0</v>
      </c>
      <c r="J184" s="563">
        <v>0</v>
      </c>
      <c r="K184" s="563">
        <v>0</v>
      </c>
      <c r="L184" s="563">
        <v>0</v>
      </c>
      <c r="M184" s="563">
        <v>0</v>
      </c>
      <c r="N184" s="563">
        <v>0</v>
      </c>
      <c r="O184" s="563">
        <v>0</v>
      </c>
      <c r="P184" s="563">
        <v>0</v>
      </c>
      <c r="Q184" s="563">
        <v>0</v>
      </c>
      <c r="R184" s="563">
        <v>0.25</v>
      </c>
      <c r="S184" s="563">
        <v>0</v>
      </c>
      <c r="T184" s="563">
        <v>0</v>
      </c>
      <c r="U184" s="563">
        <v>0</v>
      </c>
      <c r="V184" s="563">
        <v>0.25</v>
      </c>
      <c r="W184" s="563">
        <v>0</v>
      </c>
      <c r="X184" s="563">
        <v>0</v>
      </c>
      <c r="Y184" s="563">
        <v>0</v>
      </c>
      <c r="Z184" s="563">
        <v>0</v>
      </c>
      <c r="AA184" s="563">
        <v>0</v>
      </c>
      <c r="AB184" s="563">
        <v>0</v>
      </c>
      <c r="AC184" s="563">
        <v>0</v>
      </c>
      <c r="AD184" s="563">
        <v>0</v>
      </c>
      <c r="AE184" s="563">
        <v>0</v>
      </c>
      <c r="AF184" s="563">
        <v>0</v>
      </c>
      <c r="AG184" s="563">
        <v>0</v>
      </c>
      <c r="AH184" s="563">
        <v>0</v>
      </c>
      <c r="AI184" s="563">
        <v>0</v>
      </c>
      <c r="AJ184" s="563">
        <v>0</v>
      </c>
      <c r="AK184" s="563">
        <v>0</v>
      </c>
      <c r="AL184" s="563">
        <v>0</v>
      </c>
      <c r="AM184" s="563">
        <v>0</v>
      </c>
      <c r="AN184" s="563"/>
      <c r="AO184" s="563"/>
      <c r="AP184" s="563">
        <v>0</v>
      </c>
      <c r="AQ184" s="563">
        <v>0</v>
      </c>
      <c r="AR184" s="375"/>
    </row>
    <row r="185" spans="1:44" ht="63" x14ac:dyDescent="0.25">
      <c r="A185" s="348">
        <v>0</v>
      </c>
      <c r="B185" s="548" t="s">
        <v>1010</v>
      </c>
      <c r="C185" s="565" t="s">
        <v>356</v>
      </c>
      <c r="D185" s="563">
        <v>0</v>
      </c>
      <c r="E185" s="563">
        <v>0</v>
      </c>
      <c r="F185" s="563">
        <v>0</v>
      </c>
      <c r="G185" s="563">
        <v>0</v>
      </c>
      <c r="H185" s="563">
        <v>0</v>
      </c>
      <c r="I185" s="563">
        <v>0</v>
      </c>
      <c r="J185" s="563">
        <v>0</v>
      </c>
      <c r="K185" s="563">
        <v>0</v>
      </c>
      <c r="L185" s="563">
        <v>0</v>
      </c>
      <c r="M185" s="563">
        <v>0</v>
      </c>
      <c r="N185" s="563">
        <v>0</v>
      </c>
      <c r="O185" s="563">
        <v>0</v>
      </c>
      <c r="P185" s="563">
        <v>0</v>
      </c>
      <c r="Q185" s="563">
        <v>0</v>
      </c>
      <c r="R185" s="563">
        <v>0</v>
      </c>
      <c r="S185" s="563">
        <v>0</v>
      </c>
      <c r="T185" s="563">
        <v>0.4</v>
      </c>
      <c r="U185" s="563">
        <v>0</v>
      </c>
      <c r="V185" s="563">
        <v>0.4</v>
      </c>
      <c r="W185" s="563">
        <v>0</v>
      </c>
      <c r="X185" s="563">
        <v>0</v>
      </c>
      <c r="Y185" s="563">
        <v>0</v>
      </c>
      <c r="Z185" s="563">
        <v>0</v>
      </c>
      <c r="AA185" s="563">
        <v>0</v>
      </c>
      <c r="AB185" s="563">
        <v>0</v>
      </c>
      <c r="AC185" s="563">
        <v>0</v>
      </c>
      <c r="AD185" s="563">
        <v>0</v>
      </c>
      <c r="AE185" s="563">
        <v>0</v>
      </c>
      <c r="AF185" s="563">
        <v>0</v>
      </c>
      <c r="AG185" s="563">
        <v>0</v>
      </c>
      <c r="AH185" s="563">
        <v>0</v>
      </c>
      <c r="AI185" s="563">
        <v>0</v>
      </c>
      <c r="AJ185" s="563">
        <v>0</v>
      </c>
      <c r="AK185" s="563">
        <v>0</v>
      </c>
      <c r="AL185" s="563">
        <v>0</v>
      </c>
      <c r="AM185" s="563">
        <v>0</v>
      </c>
      <c r="AN185" s="563"/>
      <c r="AO185" s="563"/>
      <c r="AP185" s="563">
        <v>0</v>
      </c>
      <c r="AQ185" s="563">
        <v>0</v>
      </c>
      <c r="AR185" s="375"/>
    </row>
    <row r="186" spans="1:44" ht="47.25" x14ac:dyDescent="0.25">
      <c r="A186" s="348">
        <v>0</v>
      </c>
      <c r="B186" s="548" t="s">
        <v>655</v>
      </c>
      <c r="C186" s="565" t="s">
        <v>355</v>
      </c>
      <c r="D186" s="563">
        <v>0</v>
      </c>
      <c r="E186" s="563">
        <v>0</v>
      </c>
      <c r="F186" s="563">
        <v>0</v>
      </c>
      <c r="G186" s="563">
        <v>0</v>
      </c>
      <c r="H186" s="563">
        <v>0</v>
      </c>
      <c r="I186" s="563">
        <v>0</v>
      </c>
      <c r="J186" s="563">
        <v>5.0999999999999996</v>
      </c>
      <c r="K186" s="563">
        <v>4.2</v>
      </c>
      <c r="L186" s="563">
        <v>5.0999999999999996</v>
      </c>
      <c r="M186" s="563">
        <v>4.2</v>
      </c>
      <c r="N186" s="563">
        <v>0</v>
      </c>
      <c r="O186" s="563">
        <v>0</v>
      </c>
      <c r="P186" s="563">
        <v>0</v>
      </c>
      <c r="Q186" s="563">
        <v>0</v>
      </c>
      <c r="R186" s="563">
        <v>0</v>
      </c>
      <c r="S186" s="563">
        <v>0</v>
      </c>
      <c r="T186" s="563">
        <v>1.26</v>
      </c>
      <c r="U186" s="563">
        <v>5.7969999999999997</v>
      </c>
      <c r="V186" s="563">
        <v>1.26</v>
      </c>
      <c r="W186" s="563">
        <v>5.7969999999999997</v>
      </c>
      <c r="X186" s="563">
        <v>0</v>
      </c>
      <c r="Y186" s="563">
        <v>0</v>
      </c>
      <c r="Z186" s="563">
        <v>0</v>
      </c>
      <c r="AA186" s="563">
        <v>0</v>
      </c>
      <c r="AB186" s="563">
        <v>0</v>
      </c>
      <c r="AC186" s="563">
        <v>0</v>
      </c>
      <c r="AD186" s="563">
        <v>0</v>
      </c>
      <c r="AE186" s="563">
        <v>0</v>
      </c>
      <c r="AF186" s="563">
        <v>0</v>
      </c>
      <c r="AG186" s="563">
        <v>0</v>
      </c>
      <c r="AH186" s="563">
        <v>0</v>
      </c>
      <c r="AI186" s="563">
        <v>0</v>
      </c>
      <c r="AJ186" s="563">
        <v>0</v>
      </c>
      <c r="AK186" s="563">
        <v>0</v>
      </c>
      <c r="AL186" s="563">
        <v>0</v>
      </c>
      <c r="AM186" s="563">
        <v>0</v>
      </c>
      <c r="AN186" s="563"/>
      <c r="AO186" s="563"/>
      <c r="AP186" s="563">
        <v>0</v>
      </c>
      <c r="AQ186" s="563">
        <v>0</v>
      </c>
      <c r="AR186" s="375"/>
    </row>
    <row r="187" spans="1:44" ht="31.5" x14ac:dyDescent="0.25">
      <c r="A187" s="348">
        <v>0</v>
      </c>
      <c r="B187" s="548" t="s">
        <v>874</v>
      </c>
      <c r="C187" s="565" t="s">
        <v>353</v>
      </c>
      <c r="D187" s="563">
        <v>0</v>
      </c>
      <c r="E187" s="563">
        <v>0</v>
      </c>
      <c r="F187" s="563">
        <v>0</v>
      </c>
      <c r="G187" s="563">
        <v>0</v>
      </c>
      <c r="H187" s="563">
        <v>0</v>
      </c>
      <c r="I187" s="563">
        <v>0</v>
      </c>
      <c r="J187" s="563">
        <v>0.63</v>
      </c>
      <c r="K187" s="563">
        <v>0</v>
      </c>
      <c r="L187" s="563">
        <v>0.63</v>
      </c>
      <c r="M187" s="563">
        <v>0</v>
      </c>
      <c r="N187" s="563">
        <v>0</v>
      </c>
      <c r="O187" s="563">
        <v>0</v>
      </c>
      <c r="P187" s="563">
        <v>0</v>
      </c>
      <c r="Q187" s="563">
        <v>0</v>
      </c>
      <c r="R187" s="563">
        <v>0</v>
      </c>
      <c r="S187" s="563">
        <v>0</v>
      </c>
      <c r="T187" s="563">
        <v>0</v>
      </c>
      <c r="U187" s="563">
        <v>0</v>
      </c>
      <c r="V187" s="563">
        <v>0</v>
      </c>
      <c r="W187" s="563">
        <v>0</v>
      </c>
      <c r="X187" s="563">
        <v>0</v>
      </c>
      <c r="Y187" s="563">
        <v>0</v>
      </c>
      <c r="Z187" s="563">
        <v>0</v>
      </c>
      <c r="AA187" s="563">
        <v>0</v>
      </c>
      <c r="AB187" s="563">
        <v>0</v>
      </c>
      <c r="AC187" s="563">
        <v>0</v>
      </c>
      <c r="AD187" s="563">
        <v>0</v>
      </c>
      <c r="AE187" s="563">
        <v>0</v>
      </c>
      <c r="AF187" s="563">
        <v>0</v>
      </c>
      <c r="AG187" s="563">
        <v>0</v>
      </c>
      <c r="AH187" s="563">
        <v>0</v>
      </c>
      <c r="AI187" s="563">
        <v>0</v>
      </c>
      <c r="AJ187" s="563">
        <v>0</v>
      </c>
      <c r="AK187" s="563">
        <v>0</v>
      </c>
      <c r="AL187" s="563">
        <v>0</v>
      </c>
      <c r="AM187" s="563">
        <v>0</v>
      </c>
      <c r="AN187" s="563"/>
      <c r="AO187" s="563"/>
      <c r="AP187" s="563">
        <v>0</v>
      </c>
      <c r="AQ187" s="563">
        <v>0</v>
      </c>
      <c r="AR187" s="375"/>
    </row>
    <row r="188" spans="1:44" ht="31.5" x14ac:dyDescent="0.25">
      <c r="A188" s="348">
        <v>0</v>
      </c>
      <c r="B188" s="548" t="s">
        <v>1018</v>
      </c>
      <c r="C188" s="565" t="s">
        <v>353</v>
      </c>
      <c r="D188" s="563">
        <v>0</v>
      </c>
      <c r="E188" s="563">
        <v>0.1</v>
      </c>
      <c r="F188" s="563">
        <v>0</v>
      </c>
      <c r="G188" s="563">
        <v>0</v>
      </c>
      <c r="H188" s="563">
        <v>0</v>
      </c>
      <c r="I188" s="563">
        <v>0</v>
      </c>
      <c r="J188" s="563">
        <v>0</v>
      </c>
      <c r="K188" s="563">
        <v>0</v>
      </c>
      <c r="L188" s="563">
        <v>0</v>
      </c>
      <c r="M188" s="563">
        <v>0.1</v>
      </c>
      <c r="N188" s="563">
        <v>0</v>
      </c>
      <c r="O188" s="563">
        <v>0</v>
      </c>
      <c r="P188" s="563">
        <v>0</v>
      </c>
      <c r="Q188" s="563">
        <v>0</v>
      </c>
      <c r="R188" s="563">
        <v>0</v>
      </c>
      <c r="S188" s="563">
        <v>0</v>
      </c>
      <c r="T188" s="563">
        <v>0</v>
      </c>
      <c r="U188" s="563">
        <v>0</v>
      </c>
      <c r="V188" s="563">
        <v>0</v>
      </c>
      <c r="W188" s="563">
        <v>0</v>
      </c>
      <c r="X188" s="563">
        <v>0</v>
      </c>
      <c r="Y188" s="563">
        <v>0</v>
      </c>
      <c r="Z188" s="563">
        <v>0</v>
      </c>
      <c r="AA188" s="563">
        <v>0</v>
      </c>
      <c r="AB188" s="563">
        <v>0</v>
      </c>
      <c r="AC188" s="563">
        <v>0</v>
      </c>
      <c r="AD188" s="563">
        <v>0</v>
      </c>
      <c r="AE188" s="563">
        <v>0</v>
      </c>
      <c r="AF188" s="563">
        <v>0</v>
      </c>
      <c r="AG188" s="563">
        <v>0</v>
      </c>
      <c r="AH188" s="563">
        <v>0</v>
      </c>
      <c r="AI188" s="563">
        <v>0</v>
      </c>
      <c r="AJ188" s="563">
        <v>0</v>
      </c>
      <c r="AK188" s="563">
        <v>0</v>
      </c>
      <c r="AL188" s="563">
        <v>0</v>
      </c>
      <c r="AM188" s="563">
        <v>0</v>
      </c>
      <c r="AN188" s="563"/>
      <c r="AO188" s="563"/>
      <c r="AP188" s="563">
        <v>0</v>
      </c>
      <c r="AQ188" s="563">
        <v>0</v>
      </c>
      <c r="AR188" s="375"/>
    </row>
    <row r="189" spans="1:44" x14ac:dyDescent="0.25">
      <c r="A189" s="377"/>
      <c r="B189" s="378" t="s">
        <v>123</v>
      </c>
      <c r="C189" s="377"/>
      <c r="D189" s="564"/>
      <c r="E189" s="564"/>
      <c r="F189" s="564"/>
      <c r="G189" s="564"/>
      <c r="H189" s="564"/>
      <c r="I189" s="564"/>
      <c r="J189" s="564"/>
      <c r="K189" s="564"/>
      <c r="L189" s="564"/>
      <c r="M189" s="564"/>
      <c r="N189" s="564"/>
      <c r="O189" s="564"/>
      <c r="P189" s="564"/>
      <c r="Q189" s="564"/>
      <c r="R189" s="564"/>
      <c r="S189" s="564"/>
      <c r="T189" s="564"/>
      <c r="U189" s="564"/>
      <c r="V189" s="564"/>
      <c r="W189" s="564"/>
      <c r="X189" s="564"/>
      <c r="Y189" s="564"/>
      <c r="Z189" s="564"/>
      <c r="AA189" s="564"/>
      <c r="AB189" s="564"/>
      <c r="AC189" s="564"/>
      <c r="AD189" s="564"/>
      <c r="AE189" s="564"/>
      <c r="AF189" s="564"/>
      <c r="AG189" s="564"/>
      <c r="AH189" s="564"/>
      <c r="AI189" s="564"/>
      <c r="AJ189" s="564"/>
      <c r="AK189" s="564"/>
      <c r="AL189" s="564"/>
      <c r="AM189" s="564"/>
      <c r="AN189" s="564"/>
      <c r="AO189" s="564"/>
      <c r="AP189" s="564"/>
      <c r="AQ189" s="564"/>
      <c r="AR189" s="375"/>
    </row>
    <row r="190" spans="1:44" x14ac:dyDescent="0.25">
      <c r="A190" s="348">
        <v>1</v>
      </c>
      <c r="B190" s="349" t="s">
        <v>124</v>
      </c>
      <c r="C190" s="348"/>
      <c r="D190" s="563"/>
      <c r="E190" s="563"/>
      <c r="F190" s="563"/>
      <c r="G190" s="563"/>
      <c r="H190" s="563"/>
      <c r="I190" s="563"/>
      <c r="J190" s="563"/>
      <c r="K190" s="563"/>
      <c r="L190" s="563"/>
      <c r="M190" s="563"/>
      <c r="N190" s="563"/>
      <c r="O190" s="563"/>
      <c r="P190" s="563"/>
      <c r="Q190" s="563"/>
      <c r="R190" s="563"/>
      <c r="S190" s="563"/>
      <c r="T190" s="563"/>
      <c r="U190" s="563"/>
      <c r="V190" s="563"/>
      <c r="W190" s="563"/>
      <c r="X190" s="563"/>
      <c r="Y190" s="563"/>
      <c r="Z190" s="563"/>
      <c r="AA190" s="563"/>
      <c r="AB190" s="563"/>
      <c r="AC190" s="563"/>
      <c r="AD190" s="563"/>
      <c r="AE190" s="563"/>
      <c r="AF190" s="563"/>
      <c r="AG190" s="563"/>
      <c r="AH190" s="563"/>
      <c r="AI190" s="563"/>
      <c r="AJ190" s="563"/>
      <c r="AK190" s="563"/>
      <c r="AL190" s="563"/>
      <c r="AM190" s="563"/>
      <c r="AN190" s="563"/>
      <c r="AO190" s="563"/>
      <c r="AP190" s="563"/>
      <c r="AQ190" s="563"/>
    </row>
    <row r="191" spans="1:44" x14ac:dyDescent="0.25">
      <c r="A191" s="348">
        <v>2</v>
      </c>
      <c r="B191" s="349" t="s">
        <v>125</v>
      </c>
      <c r="C191" s="348"/>
      <c r="D191" s="563"/>
      <c r="E191" s="563"/>
      <c r="F191" s="563"/>
      <c r="G191" s="563"/>
      <c r="H191" s="563"/>
      <c r="I191" s="563"/>
      <c r="J191" s="563"/>
      <c r="K191" s="563"/>
      <c r="L191" s="563"/>
      <c r="M191" s="563"/>
      <c r="N191" s="563"/>
      <c r="O191" s="563"/>
      <c r="P191" s="563"/>
      <c r="Q191" s="563"/>
      <c r="R191" s="563"/>
      <c r="S191" s="563"/>
      <c r="T191" s="563"/>
      <c r="U191" s="563"/>
      <c r="V191" s="563"/>
      <c r="W191" s="563"/>
      <c r="X191" s="563"/>
      <c r="Y191" s="563"/>
      <c r="Z191" s="563"/>
      <c r="AA191" s="563"/>
      <c r="AB191" s="563"/>
      <c r="AC191" s="563"/>
      <c r="AD191" s="563"/>
      <c r="AE191" s="563"/>
      <c r="AF191" s="563"/>
      <c r="AG191" s="563"/>
      <c r="AH191" s="563"/>
      <c r="AI191" s="563"/>
      <c r="AJ191" s="563"/>
      <c r="AK191" s="563"/>
      <c r="AL191" s="563"/>
      <c r="AM191" s="563"/>
      <c r="AN191" s="563"/>
      <c r="AO191" s="563"/>
      <c r="AP191" s="563"/>
      <c r="AQ191" s="563"/>
    </row>
    <row r="192" spans="1:44" x14ac:dyDescent="0.25">
      <c r="A192" s="348">
        <v>3</v>
      </c>
      <c r="B192" s="349" t="s">
        <v>126</v>
      </c>
      <c r="C192" s="348"/>
      <c r="D192" s="563"/>
      <c r="E192" s="563"/>
      <c r="F192" s="563"/>
      <c r="G192" s="563"/>
      <c r="H192" s="563"/>
      <c r="I192" s="563"/>
      <c r="J192" s="563"/>
      <c r="K192" s="563"/>
      <c r="L192" s="563"/>
      <c r="M192" s="563"/>
      <c r="N192" s="563"/>
      <c r="O192" s="563"/>
      <c r="P192" s="563"/>
      <c r="Q192" s="563"/>
      <c r="R192" s="563"/>
      <c r="S192" s="563"/>
      <c r="T192" s="563"/>
      <c r="U192" s="563"/>
      <c r="V192" s="563"/>
      <c r="W192" s="563"/>
      <c r="X192" s="563"/>
      <c r="Y192" s="563"/>
      <c r="Z192" s="563"/>
      <c r="AA192" s="563"/>
      <c r="AB192" s="563"/>
      <c r="AC192" s="563"/>
      <c r="AD192" s="563"/>
      <c r="AE192" s="563"/>
      <c r="AF192" s="563"/>
      <c r="AG192" s="563"/>
      <c r="AH192" s="563"/>
      <c r="AI192" s="563"/>
      <c r="AJ192" s="563"/>
      <c r="AK192" s="563"/>
      <c r="AL192" s="563"/>
      <c r="AM192" s="563"/>
      <c r="AN192" s="563"/>
      <c r="AO192" s="563"/>
      <c r="AP192" s="563"/>
      <c r="AQ192" s="563"/>
    </row>
    <row r="193" spans="1:43" ht="31.5" x14ac:dyDescent="0.25">
      <c r="A193" s="348">
        <v>4</v>
      </c>
      <c r="B193" s="349" t="s">
        <v>127</v>
      </c>
      <c r="C193" s="348"/>
      <c r="D193" s="563"/>
      <c r="E193" s="563"/>
      <c r="F193" s="563"/>
      <c r="G193" s="563"/>
      <c r="H193" s="563"/>
      <c r="I193" s="563"/>
      <c r="J193" s="563"/>
      <c r="K193" s="563"/>
      <c r="L193" s="563"/>
      <c r="M193" s="563"/>
      <c r="N193" s="563"/>
      <c r="O193" s="563"/>
      <c r="P193" s="563"/>
      <c r="Q193" s="563"/>
      <c r="R193" s="563"/>
      <c r="S193" s="563"/>
      <c r="T193" s="563"/>
      <c r="U193" s="563"/>
      <c r="V193" s="563"/>
      <c r="W193" s="563"/>
      <c r="X193" s="563"/>
      <c r="Y193" s="563"/>
      <c r="Z193" s="563"/>
      <c r="AA193" s="563"/>
      <c r="AB193" s="563"/>
      <c r="AC193" s="563"/>
      <c r="AD193" s="563"/>
      <c r="AE193" s="563"/>
      <c r="AF193" s="563"/>
      <c r="AG193" s="563"/>
      <c r="AH193" s="563"/>
      <c r="AI193" s="563"/>
      <c r="AJ193" s="563"/>
      <c r="AK193" s="563"/>
      <c r="AL193" s="563"/>
      <c r="AM193" s="563"/>
      <c r="AN193" s="563"/>
      <c r="AO193" s="563"/>
      <c r="AP193" s="563"/>
      <c r="AQ193" s="563"/>
    </row>
    <row r="194" spans="1:43" x14ac:dyDescent="0.25">
      <c r="A194" s="348">
        <v>5</v>
      </c>
      <c r="B194" s="349" t="s">
        <v>128</v>
      </c>
      <c r="C194" s="348"/>
      <c r="D194" s="563"/>
      <c r="E194" s="563"/>
      <c r="F194" s="563"/>
      <c r="G194" s="563"/>
      <c r="H194" s="563"/>
      <c r="I194" s="563"/>
      <c r="J194" s="563"/>
      <c r="K194" s="563"/>
      <c r="L194" s="563"/>
      <c r="M194" s="563"/>
      <c r="N194" s="563"/>
      <c r="O194" s="563"/>
      <c r="P194" s="563"/>
      <c r="Q194" s="563"/>
      <c r="R194" s="563">
        <v>0.25</v>
      </c>
      <c r="S194" s="563"/>
      <c r="T194" s="563">
        <v>0.56299999999999994</v>
      </c>
      <c r="U194" s="563"/>
      <c r="V194" s="563">
        <v>0.81299999999999994</v>
      </c>
      <c r="W194" s="563"/>
      <c r="X194" s="563"/>
      <c r="Y194" s="563"/>
      <c r="Z194" s="563"/>
      <c r="AA194" s="563"/>
      <c r="AB194" s="563"/>
      <c r="AC194" s="563"/>
      <c r="AD194" s="563"/>
      <c r="AE194" s="563"/>
      <c r="AF194" s="563"/>
      <c r="AG194" s="563"/>
      <c r="AH194" s="563"/>
      <c r="AI194" s="563"/>
      <c r="AJ194" s="563"/>
      <c r="AK194" s="563"/>
      <c r="AL194" s="563"/>
      <c r="AM194" s="563"/>
      <c r="AN194" s="563"/>
      <c r="AO194" s="563"/>
      <c r="AP194" s="563"/>
      <c r="AQ194" s="563"/>
    </row>
    <row r="195" spans="1:43" x14ac:dyDescent="0.25">
      <c r="A195" s="348">
        <v>6</v>
      </c>
      <c r="B195" s="349" t="s">
        <v>129</v>
      </c>
      <c r="C195" s="348"/>
      <c r="D195" s="563"/>
      <c r="E195" s="563"/>
      <c r="F195" s="563"/>
      <c r="G195" s="563"/>
      <c r="H195" s="563"/>
      <c r="I195" s="563"/>
      <c r="J195" s="563"/>
      <c r="K195" s="563"/>
      <c r="L195" s="563"/>
      <c r="M195" s="563"/>
      <c r="N195" s="563"/>
      <c r="O195" s="563"/>
      <c r="P195" s="563"/>
      <c r="Q195" s="563"/>
      <c r="R195" s="563"/>
      <c r="S195" s="563"/>
      <c r="T195" s="563"/>
      <c r="U195" s="563"/>
      <c r="V195" s="563"/>
      <c r="W195" s="563"/>
      <c r="X195" s="563"/>
      <c r="Y195" s="563"/>
      <c r="Z195" s="563"/>
      <c r="AA195" s="563"/>
      <c r="AB195" s="563"/>
      <c r="AC195" s="563"/>
      <c r="AD195" s="563"/>
      <c r="AE195" s="563"/>
      <c r="AF195" s="563"/>
      <c r="AG195" s="563"/>
      <c r="AH195" s="563"/>
      <c r="AI195" s="563"/>
      <c r="AJ195" s="563"/>
      <c r="AK195" s="563"/>
      <c r="AL195" s="563"/>
      <c r="AM195" s="563"/>
      <c r="AN195" s="563"/>
      <c r="AO195" s="563"/>
      <c r="AP195" s="563"/>
      <c r="AQ195" s="563"/>
    </row>
    <row r="196" spans="1:43" x14ac:dyDescent="0.25">
      <c r="A196" s="348">
        <v>7</v>
      </c>
      <c r="B196" s="349" t="s">
        <v>130</v>
      </c>
      <c r="C196" s="348"/>
      <c r="D196" s="563"/>
      <c r="E196" s="563"/>
      <c r="F196" s="563"/>
      <c r="G196" s="563"/>
      <c r="H196" s="563"/>
      <c r="I196" s="563"/>
      <c r="J196" s="563"/>
      <c r="K196" s="563"/>
      <c r="L196" s="563"/>
      <c r="M196" s="563"/>
      <c r="N196" s="563"/>
      <c r="O196" s="563"/>
      <c r="P196" s="563"/>
      <c r="Q196" s="563"/>
      <c r="R196" s="563"/>
      <c r="S196" s="563"/>
      <c r="T196" s="563"/>
      <c r="U196" s="563"/>
      <c r="V196" s="563"/>
      <c r="W196" s="563"/>
      <c r="X196" s="563"/>
      <c r="Y196" s="563"/>
      <c r="Z196" s="563"/>
      <c r="AA196" s="563"/>
      <c r="AB196" s="563"/>
      <c r="AC196" s="563"/>
      <c r="AD196" s="563"/>
      <c r="AE196" s="563"/>
      <c r="AF196" s="563"/>
      <c r="AG196" s="563"/>
      <c r="AH196" s="563"/>
      <c r="AI196" s="563"/>
      <c r="AJ196" s="563"/>
      <c r="AK196" s="563"/>
      <c r="AL196" s="563"/>
      <c r="AM196" s="563"/>
      <c r="AN196" s="563"/>
      <c r="AO196" s="563"/>
      <c r="AP196" s="563"/>
      <c r="AQ196" s="563"/>
    </row>
    <row r="197" spans="1:43" x14ac:dyDescent="0.25">
      <c r="A197" s="348">
        <v>8</v>
      </c>
      <c r="B197" s="349" t="s">
        <v>131</v>
      </c>
      <c r="C197" s="348"/>
      <c r="D197" s="563"/>
      <c r="E197" s="563"/>
      <c r="F197" s="563"/>
      <c r="G197" s="563"/>
      <c r="H197" s="563"/>
      <c r="I197" s="563"/>
      <c r="J197" s="563"/>
      <c r="K197" s="563"/>
      <c r="L197" s="563"/>
      <c r="M197" s="563"/>
      <c r="N197" s="563"/>
      <c r="O197" s="563"/>
      <c r="P197" s="563"/>
      <c r="Q197" s="563"/>
      <c r="R197" s="563"/>
      <c r="S197" s="563"/>
      <c r="T197" s="563"/>
      <c r="U197" s="563"/>
      <c r="V197" s="563"/>
      <c r="W197" s="563"/>
      <c r="X197" s="563"/>
      <c r="Y197" s="563"/>
      <c r="Z197" s="563"/>
      <c r="AA197" s="563"/>
      <c r="AB197" s="563"/>
      <c r="AC197" s="563"/>
      <c r="AD197" s="563"/>
      <c r="AE197" s="563"/>
      <c r="AF197" s="563"/>
      <c r="AG197" s="563"/>
      <c r="AH197" s="563"/>
      <c r="AI197" s="563"/>
      <c r="AJ197" s="563"/>
      <c r="AK197" s="563"/>
      <c r="AL197" s="563"/>
      <c r="AM197" s="563"/>
      <c r="AN197" s="563"/>
      <c r="AO197" s="563"/>
      <c r="AP197" s="563"/>
      <c r="AQ197" s="563"/>
    </row>
  </sheetData>
  <autoFilter ref="A18:AR197"/>
  <mergeCells count="31">
    <mergeCell ref="C14:C17"/>
    <mergeCell ref="AR15:AR17"/>
    <mergeCell ref="AB16:AC16"/>
    <mergeCell ref="AP16:AQ16"/>
    <mergeCell ref="AD16:AE16"/>
    <mergeCell ref="AF16:AG16"/>
    <mergeCell ref="AH16:AI16"/>
    <mergeCell ref="AJ16:AK16"/>
    <mergeCell ref="AL16:AM16"/>
    <mergeCell ref="AN16:AO16"/>
    <mergeCell ref="T16:U16"/>
    <mergeCell ref="V16:W16"/>
    <mergeCell ref="X16:Y16"/>
    <mergeCell ref="N16:O16"/>
    <mergeCell ref="Z16:AA16"/>
    <mergeCell ref="A6:AM6"/>
    <mergeCell ref="P16:Q16"/>
    <mergeCell ref="A14:A17"/>
    <mergeCell ref="B14:B17"/>
    <mergeCell ref="D14:W14"/>
    <mergeCell ref="X14:AQ14"/>
    <mergeCell ref="D15:M15"/>
    <mergeCell ref="N15:W15"/>
    <mergeCell ref="X15:AG15"/>
    <mergeCell ref="AH15:AQ15"/>
    <mergeCell ref="D16:E16"/>
    <mergeCell ref="F16:G16"/>
    <mergeCell ref="H16:I16"/>
    <mergeCell ref="J16:K16"/>
    <mergeCell ref="L16:M16"/>
    <mergeCell ref="R16:S16"/>
  </mergeCells>
  <conditionalFormatting sqref="AN6:AP6 AQ5:AQ9 A6 A15:B17 D16:AQ17 A1:AP5 A7:AP9 A198:XFD1048576 AR1:XFD9 D15:AR15 AS15:XFD17 A10:XFD14 A18:XFD25 AR26:XFD197">
    <cfRule type="cellIs" dxfId="18" priority="894" operator="equal">
      <formula>0</formula>
    </cfRule>
  </conditionalFormatting>
  <conditionalFormatting sqref="A26:AQ197">
    <cfRule type="cellIs" dxfId="17" priority="102" operator="equal">
      <formula>0</formula>
    </cfRule>
    <cfRule type="expression" dxfId="16" priority="103">
      <formula>$A26&lt;&gt;0</formula>
    </cfRule>
  </conditionalFormatting>
  <printOptions horizontalCentered="1"/>
  <pageMargins left="0.15748031496062992" right="0.19685039370078741" top="0.39370078740157483" bottom="0.43307086614173229" header="0.31496062992125984" footer="0.31496062992125984"/>
  <pageSetup paperSize="8" scale="45" fitToHeight="10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314"/>
  <sheetViews>
    <sheetView view="pageBreakPreview" zoomScale="60" zoomScaleNormal="100" workbookViewId="0">
      <selection activeCell="B25" sqref="B25"/>
    </sheetView>
  </sheetViews>
  <sheetFormatPr defaultColWidth="9" defaultRowHeight="15.75" x14ac:dyDescent="0.25"/>
  <cols>
    <col min="1" max="1" width="5.625" style="64" customWidth="1"/>
    <col min="2" max="2" width="57.875" style="62" customWidth="1"/>
    <col min="3" max="3" width="61.375" style="62" customWidth="1"/>
    <col min="4" max="4" width="9" style="330"/>
    <col min="5" max="16384" width="9" style="64"/>
  </cols>
  <sheetData>
    <row r="1" spans="2:6" x14ac:dyDescent="0.25">
      <c r="C1" s="63" t="s">
        <v>207</v>
      </c>
    </row>
    <row r="2" spans="2:6" x14ac:dyDescent="0.25">
      <c r="C2" s="63" t="s">
        <v>1</v>
      </c>
    </row>
    <row r="3" spans="2:6" x14ac:dyDescent="0.25">
      <c r="C3" s="63" t="s">
        <v>2</v>
      </c>
    </row>
    <row r="4" spans="2:6" x14ac:dyDescent="0.25">
      <c r="C4" s="63"/>
    </row>
    <row r="5" spans="2:6" ht="30.75" customHeight="1" x14ac:dyDescent="0.25">
      <c r="B5" s="631" t="s">
        <v>1028</v>
      </c>
      <c r="C5" s="632"/>
    </row>
    <row r="6" spans="2:6" ht="18.75" x14ac:dyDescent="0.3">
      <c r="C6" s="308" t="s">
        <v>5</v>
      </c>
      <c r="D6" s="331"/>
      <c r="E6" s="65"/>
    </row>
    <row r="7" spans="2:6" x14ac:dyDescent="0.25">
      <c r="C7" s="55" t="s">
        <v>462</v>
      </c>
      <c r="D7" s="331"/>
      <c r="E7" s="65"/>
    </row>
    <row r="8" spans="2:6" x14ac:dyDescent="0.25">
      <c r="C8" s="55" t="s">
        <v>365</v>
      </c>
      <c r="D8" s="331"/>
      <c r="E8" s="65"/>
    </row>
    <row r="9" spans="2:6" x14ac:dyDescent="0.25">
      <c r="C9" s="55"/>
      <c r="D9" s="331"/>
      <c r="E9" s="65"/>
    </row>
    <row r="10" spans="2:6" x14ac:dyDescent="0.25">
      <c r="B10" s="66"/>
      <c r="C10" s="37" t="s">
        <v>456</v>
      </c>
      <c r="D10" s="332"/>
      <c r="E10" s="101"/>
      <c r="F10" s="101"/>
    </row>
    <row r="11" spans="2:6" x14ac:dyDescent="0.25">
      <c r="C11" s="55" t="s">
        <v>382</v>
      </c>
      <c r="D11" s="331"/>
      <c r="E11" s="65"/>
    </row>
    <row r="12" spans="2:6" x14ac:dyDescent="0.25">
      <c r="C12" s="3" t="s">
        <v>6</v>
      </c>
      <c r="D12" s="333"/>
      <c r="E12" s="67"/>
    </row>
    <row r="13" spans="2:6" x14ac:dyDescent="0.25">
      <c r="C13" s="63"/>
    </row>
    <row r="14" spans="2:6" x14ac:dyDescent="0.25">
      <c r="B14" s="68" t="s">
        <v>1049</v>
      </c>
      <c r="C14" s="63"/>
    </row>
    <row r="15" spans="2:6" x14ac:dyDescent="0.25">
      <c r="B15" s="64"/>
      <c r="C15" s="63"/>
    </row>
    <row r="16" spans="2:6" ht="47.25" x14ac:dyDescent="0.25">
      <c r="B16" s="320"/>
      <c r="C16" s="321" t="s">
        <v>465</v>
      </c>
    </row>
    <row r="17" spans="2:3" x14ac:dyDescent="0.25">
      <c r="B17" s="232" t="s">
        <v>208</v>
      </c>
      <c r="C17" s="287" t="s">
        <v>707</v>
      </c>
    </row>
    <row r="18" spans="2:3" x14ac:dyDescent="0.25">
      <c r="B18" s="232" t="s">
        <v>209</v>
      </c>
      <c r="C18" s="287" t="s">
        <v>708</v>
      </c>
    </row>
    <row r="19" spans="2:3" x14ac:dyDescent="0.25">
      <c r="B19" s="232" t="s">
        <v>210</v>
      </c>
      <c r="C19" s="287" t="s">
        <v>710</v>
      </c>
    </row>
    <row r="20" spans="2:3" x14ac:dyDescent="0.25">
      <c r="B20" s="232" t="s">
        <v>211</v>
      </c>
      <c r="C20" s="287" t="s">
        <v>1029</v>
      </c>
    </row>
    <row r="21" spans="2:3" x14ac:dyDescent="0.25">
      <c r="B21" s="232" t="s">
        <v>212</v>
      </c>
      <c r="C21" s="287" t="s">
        <v>700</v>
      </c>
    </row>
    <row r="22" spans="2:3" x14ac:dyDescent="0.25">
      <c r="B22" s="232" t="s">
        <v>213</v>
      </c>
      <c r="C22" s="287"/>
    </row>
    <row r="23" spans="2:3" ht="47.25" x14ac:dyDescent="0.25">
      <c r="B23" s="232" t="s">
        <v>214</v>
      </c>
      <c r="C23" s="287" t="s">
        <v>693</v>
      </c>
    </row>
    <row r="24" spans="2:3" ht="57" x14ac:dyDescent="0.25">
      <c r="B24" s="232" t="s">
        <v>215</v>
      </c>
      <c r="C24" s="287" t="s">
        <v>711</v>
      </c>
    </row>
    <row r="25" spans="2:3" ht="71.25" x14ac:dyDescent="0.25">
      <c r="B25" s="232" t="s">
        <v>364</v>
      </c>
      <c r="C25" s="287" t="s">
        <v>1030</v>
      </c>
    </row>
    <row r="26" spans="2:3" x14ac:dyDescent="0.25">
      <c r="B26" s="232" t="s">
        <v>216</v>
      </c>
      <c r="C26" s="287"/>
    </row>
    <row r="27" spans="2:3" ht="28.5" x14ac:dyDescent="0.25">
      <c r="B27" s="232" t="s">
        <v>217</v>
      </c>
      <c r="C27" s="287" t="s">
        <v>416</v>
      </c>
    </row>
    <row r="28" spans="2:3" x14ac:dyDescent="0.25">
      <c r="B28" s="232" t="s">
        <v>218</v>
      </c>
      <c r="C28" s="287"/>
    </row>
    <row r="29" spans="2:3" ht="28.5" x14ac:dyDescent="0.25">
      <c r="B29" s="232" t="s">
        <v>219</v>
      </c>
      <c r="C29" s="287" t="s">
        <v>415</v>
      </c>
    </row>
    <row r="30" spans="2:3" x14ac:dyDescent="0.25">
      <c r="B30" s="232" t="s">
        <v>220</v>
      </c>
      <c r="C30" s="287" t="s">
        <v>416</v>
      </c>
    </row>
    <row r="31" spans="2:3" x14ac:dyDescent="0.25">
      <c r="B31" s="232" t="s">
        <v>221</v>
      </c>
      <c r="C31" s="287" t="s">
        <v>416</v>
      </c>
    </row>
    <row r="32" spans="2:3" x14ac:dyDescent="0.25">
      <c r="B32" s="232" t="s">
        <v>222</v>
      </c>
      <c r="C32" s="287" t="s">
        <v>416</v>
      </c>
    </row>
    <row r="33" spans="2:3" x14ac:dyDescent="0.25">
      <c r="B33" s="231" t="s">
        <v>223</v>
      </c>
      <c r="C33" s="287"/>
    </row>
    <row r="34" spans="2:3" ht="42.75" x14ac:dyDescent="0.25">
      <c r="B34" s="232" t="s">
        <v>224</v>
      </c>
      <c r="C34" s="287" t="s">
        <v>416</v>
      </c>
    </row>
    <row r="35" spans="2:3" x14ac:dyDescent="0.25">
      <c r="B35" s="231" t="s">
        <v>225</v>
      </c>
      <c r="C35" s="287" t="s">
        <v>416</v>
      </c>
    </row>
    <row r="36" spans="2:3" ht="28.5" x14ac:dyDescent="0.25">
      <c r="B36" s="232" t="s">
        <v>226</v>
      </c>
      <c r="C36" s="287" t="s">
        <v>416</v>
      </c>
    </row>
    <row r="37" spans="2:3" x14ac:dyDescent="0.25">
      <c r="B37" s="232" t="s">
        <v>227</v>
      </c>
      <c r="C37" s="287" t="s">
        <v>416</v>
      </c>
    </row>
    <row r="38" spans="2:3" ht="28.5" x14ac:dyDescent="0.25">
      <c r="B38" s="232" t="s">
        <v>459</v>
      </c>
      <c r="C38" s="287">
        <v>424.01</v>
      </c>
    </row>
    <row r="39" spans="2:3" ht="28.5" x14ac:dyDescent="0.25">
      <c r="B39" s="232" t="s">
        <v>228</v>
      </c>
      <c r="C39" s="287" t="s">
        <v>1031</v>
      </c>
    </row>
    <row r="40" spans="2:3" x14ac:dyDescent="0.25">
      <c r="B40" s="231" t="s">
        <v>229</v>
      </c>
      <c r="C40" s="287"/>
    </row>
    <row r="41" spans="2:3" ht="30" x14ac:dyDescent="0.25">
      <c r="B41" s="231" t="s">
        <v>230</v>
      </c>
      <c r="C41" s="287">
        <v>10.98</v>
      </c>
    </row>
    <row r="42" spans="2:3" x14ac:dyDescent="0.25">
      <c r="B42" s="231" t="s">
        <v>46</v>
      </c>
      <c r="C42" s="287"/>
    </row>
    <row r="43" spans="2:3" ht="30" x14ac:dyDescent="0.25">
      <c r="B43" s="231" t="s">
        <v>231</v>
      </c>
      <c r="C43" s="287"/>
    </row>
    <row r="44" spans="2:3" x14ac:dyDescent="0.25">
      <c r="B44" s="232" t="s">
        <v>458</v>
      </c>
      <c r="C44" s="480"/>
    </row>
    <row r="45" spans="2:3" ht="28.5" x14ac:dyDescent="0.25">
      <c r="B45" s="232" t="s">
        <v>460</v>
      </c>
      <c r="C45" s="287">
        <v>10.98</v>
      </c>
    </row>
    <row r="46" spans="2:3" x14ac:dyDescent="0.25">
      <c r="B46" s="232" t="s">
        <v>232</v>
      </c>
      <c r="C46" s="480">
        <v>2.5756509500351865</v>
      </c>
    </row>
    <row r="47" spans="2:3" x14ac:dyDescent="0.25">
      <c r="B47" s="232" t="s">
        <v>233</v>
      </c>
      <c r="C47" s="287">
        <v>0</v>
      </c>
    </row>
    <row r="48" spans="2:3" x14ac:dyDescent="0.25">
      <c r="B48" s="232" t="s">
        <v>234</v>
      </c>
      <c r="C48" s="287">
        <v>0</v>
      </c>
    </row>
    <row r="49" spans="2:3" ht="28.5" x14ac:dyDescent="0.25">
      <c r="B49" s="232" t="s">
        <v>235</v>
      </c>
      <c r="C49" s="287"/>
    </row>
    <row r="50" spans="2:3" x14ac:dyDescent="0.25">
      <c r="B50" s="232" t="s">
        <v>232</v>
      </c>
      <c r="C50" s="287">
        <v>0</v>
      </c>
    </row>
    <row r="51" spans="2:3" x14ac:dyDescent="0.25">
      <c r="B51" s="232" t="s">
        <v>233</v>
      </c>
      <c r="C51" s="287">
        <v>0</v>
      </c>
    </row>
    <row r="52" spans="2:3" x14ac:dyDescent="0.25">
      <c r="B52" s="232" t="s">
        <v>234</v>
      </c>
      <c r="C52" s="481">
        <v>0</v>
      </c>
    </row>
    <row r="53" spans="2:3" ht="28.5" x14ac:dyDescent="0.25">
      <c r="B53" s="232" t="s">
        <v>236</v>
      </c>
      <c r="C53" s="287"/>
    </row>
    <row r="54" spans="2:3" ht="28.5" x14ac:dyDescent="0.25">
      <c r="B54" s="232" t="s">
        <v>1032</v>
      </c>
      <c r="C54" s="287">
        <v>0.91</v>
      </c>
    </row>
    <row r="55" spans="2:3" x14ac:dyDescent="0.25">
      <c r="B55" s="232" t="s">
        <v>232</v>
      </c>
      <c r="C55" s="287">
        <v>0.22</v>
      </c>
    </row>
    <row r="56" spans="2:3" x14ac:dyDescent="0.25">
      <c r="B56" s="232" t="s">
        <v>233</v>
      </c>
      <c r="C56" s="287">
        <v>0.91</v>
      </c>
    </row>
    <row r="57" spans="2:3" x14ac:dyDescent="0.25">
      <c r="B57" s="232" t="s">
        <v>234</v>
      </c>
      <c r="C57" s="287">
        <v>0.91</v>
      </c>
    </row>
    <row r="58" spans="2:3" ht="28.5" x14ac:dyDescent="0.25">
      <c r="B58" s="232" t="s">
        <v>237</v>
      </c>
      <c r="C58" s="287">
        <v>0</v>
      </c>
    </row>
    <row r="59" spans="2:3" x14ac:dyDescent="0.25">
      <c r="B59" s="232" t="s">
        <v>46</v>
      </c>
      <c r="C59" s="287"/>
    </row>
    <row r="60" spans="2:3" x14ac:dyDescent="0.25">
      <c r="B60" s="232" t="s">
        <v>238</v>
      </c>
      <c r="C60" s="231">
        <v>0</v>
      </c>
    </row>
    <row r="61" spans="2:3" x14ac:dyDescent="0.25">
      <c r="B61" s="231" t="s">
        <v>239</v>
      </c>
      <c r="C61" s="231">
        <v>0</v>
      </c>
    </row>
    <row r="62" spans="2:3" x14ac:dyDescent="0.25">
      <c r="B62" s="231" t="s">
        <v>240</v>
      </c>
      <c r="C62" s="482">
        <v>2.5756509500351865</v>
      </c>
    </row>
    <row r="63" spans="2:3" x14ac:dyDescent="0.25">
      <c r="B63" s="231" t="s">
        <v>241</v>
      </c>
      <c r="C63" s="231">
        <v>0</v>
      </c>
    </row>
    <row r="64" spans="2:3" x14ac:dyDescent="0.25">
      <c r="B64" s="232" t="s">
        <v>242</v>
      </c>
      <c r="C64" s="231">
        <v>0.91</v>
      </c>
    </row>
    <row r="65" spans="2:3" x14ac:dyDescent="0.25">
      <c r="B65" s="232" t="s">
        <v>243</v>
      </c>
      <c r="C65" s="232">
        <v>0.91</v>
      </c>
    </row>
    <row r="66" spans="2:3" x14ac:dyDescent="0.25">
      <c r="B66" s="231" t="s">
        <v>244</v>
      </c>
      <c r="C66" s="231">
        <v>0.91</v>
      </c>
    </row>
    <row r="67" spans="2:3" x14ac:dyDescent="0.25">
      <c r="B67" s="231" t="s">
        <v>245</v>
      </c>
      <c r="C67" s="231"/>
    </row>
    <row r="68" spans="2:3" x14ac:dyDescent="0.25">
      <c r="B68" s="231" t="s">
        <v>246</v>
      </c>
      <c r="C68" s="231" t="s">
        <v>709</v>
      </c>
    </row>
    <row r="69" spans="2:3" x14ac:dyDescent="0.25">
      <c r="B69" s="231" t="s">
        <v>247</v>
      </c>
      <c r="C69" s="231" t="s">
        <v>712</v>
      </c>
    </row>
    <row r="70" spans="2:3" x14ac:dyDescent="0.25">
      <c r="B70" s="232" t="s">
        <v>248</v>
      </c>
      <c r="C70" s="231" t="s">
        <v>415</v>
      </c>
    </row>
    <row r="71" spans="2:3" x14ac:dyDescent="0.25">
      <c r="B71" s="232" t="s">
        <v>249</v>
      </c>
      <c r="C71" s="231" t="s">
        <v>415</v>
      </c>
    </row>
    <row r="72" spans="2:3" x14ac:dyDescent="0.25">
      <c r="B72" s="230" t="s">
        <v>250</v>
      </c>
      <c r="C72" s="231" t="s">
        <v>415</v>
      </c>
    </row>
    <row r="73" spans="2:3" ht="30" x14ac:dyDescent="0.25">
      <c r="B73" s="231" t="s">
        <v>251</v>
      </c>
      <c r="C73" s="287" t="s">
        <v>415</v>
      </c>
    </row>
    <row r="74" spans="2:3" ht="30" x14ac:dyDescent="0.25">
      <c r="B74" s="231" t="s">
        <v>252</v>
      </c>
      <c r="C74" s="234" t="s">
        <v>415</v>
      </c>
    </row>
    <row r="75" spans="2:3" x14ac:dyDescent="0.25">
      <c r="B75" s="231" t="s">
        <v>46</v>
      </c>
      <c r="C75" s="231"/>
    </row>
    <row r="76" spans="2:3" x14ac:dyDescent="0.25">
      <c r="B76" s="231" t="s">
        <v>253</v>
      </c>
      <c r="C76" s="231" t="s">
        <v>415</v>
      </c>
    </row>
    <row r="77" spans="2:3" x14ac:dyDescent="0.25">
      <c r="B77" s="231" t="s">
        <v>254</v>
      </c>
      <c r="C77" s="231" t="s">
        <v>415</v>
      </c>
    </row>
    <row r="78" spans="2:3" x14ac:dyDescent="0.25">
      <c r="B78" s="231" t="s">
        <v>255</v>
      </c>
      <c r="C78" s="231"/>
    </row>
    <row r="79" spans="2:3" x14ac:dyDescent="0.25">
      <c r="B79" s="231" t="s">
        <v>461</v>
      </c>
      <c r="C79" s="234"/>
    </row>
    <row r="80" spans="2:3" x14ac:dyDescent="0.25">
      <c r="B80" s="231" t="s">
        <v>257</v>
      </c>
      <c r="C80" s="231" t="s">
        <v>415</v>
      </c>
    </row>
    <row r="81" spans="1:3" x14ac:dyDescent="0.25">
      <c r="B81" s="231" t="s">
        <v>258</v>
      </c>
      <c r="C81" s="231" t="s">
        <v>415</v>
      </c>
    </row>
    <row r="82" spans="1:3" x14ac:dyDescent="0.25">
      <c r="B82" s="231" t="s">
        <v>259</v>
      </c>
      <c r="C82" s="231" t="s">
        <v>415</v>
      </c>
    </row>
    <row r="83" spans="1:3" ht="30" x14ac:dyDescent="0.25">
      <c r="B83" s="231" t="s">
        <v>260</v>
      </c>
      <c r="C83" s="231" t="s">
        <v>697</v>
      </c>
    </row>
    <row r="84" spans="1:3" ht="28.5" x14ac:dyDescent="0.25">
      <c r="B84" s="232" t="s">
        <v>261</v>
      </c>
      <c r="C84" s="234"/>
    </row>
    <row r="85" spans="1:3" x14ac:dyDescent="0.25">
      <c r="B85" s="231" t="s">
        <v>262</v>
      </c>
      <c r="C85" s="231" t="s">
        <v>415</v>
      </c>
    </row>
    <row r="86" spans="1:3" x14ac:dyDescent="0.25">
      <c r="B86" s="231" t="s">
        <v>263</v>
      </c>
      <c r="C86" s="312" t="s">
        <v>415</v>
      </c>
    </row>
    <row r="87" spans="1:3" x14ac:dyDescent="0.25">
      <c r="B87" s="231" t="s">
        <v>264</v>
      </c>
      <c r="C87" s="231" t="s">
        <v>415</v>
      </c>
    </row>
    <row r="88" spans="1:3" x14ac:dyDescent="0.25">
      <c r="B88" s="231" t="s">
        <v>265</v>
      </c>
      <c r="C88" s="231" t="s">
        <v>415</v>
      </c>
    </row>
    <row r="89" spans="1:3" x14ac:dyDescent="0.25">
      <c r="B89" s="231" t="s">
        <v>266</v>
      </c>
      <c r="C89" s="231" t="s">
        <v>415</v>
      </c>
    </row>
    <row r="90" spans="1:3" ht="31.5" x14ac:dyDescent="0.25">
      <c r="A90" s="64">
        <v>0</v>
      </c>
      <c r="B90" s="318"/>
      <c r="C90" s="319" t="s">
        <v>1033</v>
      </c>
    </row>
    <row r="91" spans="1:3" ht="31.5" x14ac:dyDescent="0.25">
      <c r="B91" s="232" t="s">
        <v>208</v>
      </c>
      <c r="C91" s="287" t="s">
        <v>698</v>
      </c>
    </row>
    <row r="92" spans="1:3" x14ac:dyDescent="0.25">
      <c r="B92" s="232" t="s">
        <v>209</v>
      </c>
      <c r="C92" s="287" t="s">
        <v>347</v>
      </c>
    </row>
    <row r="93" spans="1:3" x14ac:dyDescent="0.25">
      <c r="B93" s="232" t="s">
        <v>210</v>
      </c>
      <c r="C93" s="287" t="s">
        <v>699</v>
      </c>
    </row>
    <row r="94" spans="1:3" x14ac:dyDescent="0.25">
      <c r="B94" s="232" t="s">
        <v>211</v>
      </c>
      <c r="C94" s="287" t="s">
        <v>1029</v>
      </c>
    </row>
    <row r="95" spans="1:3" x14ac:dyDescent="0.25">
      <c r="B95" s="232" t="s">
        <v>212</v>
      </c>
      <c r="C95" s="287" t="s">
        <v>700</v>
      </c>
    </row>
    <row r="96" spans="1:3" x14ac:dyDescent="0.25">
      <c r="B96" s="232" t="s">
        <v>213</v>
      </c>
      <c r="C96" s="287"/>
    </row>
    <row r="97" spans="2:3" ht="47.25" x14ac:dyDescent="0.25">
      <c r="B97" s="232" t="s">
        <v>214</v>
      </c>
      <c r="C97" s="287" t="s">
        <v>693</v>
      </c>
    </row>
    <row r="98" spans="2:3" ht="57" x14ac:dyDescent="0.25">
      <c r="B98" s="232" t="s">
        <v>215</v>
      </c>
      <c r="C98" s="287" t="s">
        <v>701</v>
      </c>
    </row>
    <row r="99" spans="2:3" ht="71.25" x14ac:dyDescent="0.25">
      <c r="B99" s="232" t="s">
        <v>364</v>
      </c>
      <c r="C99" s="287" t="s">
        <v>702</v>
      </c>
    </row>
    <row r="100" spans="2:3" x14ac:dyDescent="0.25">
      <c r="B100" s="232" t="s">
        <v>216</v>
      </c>
      <c r="C100" s="287"/>
    </row>
    <row r="101" spans="2:3" ht="30" x14ac:dyDescent="0.25">
      <c r="B101" s="231" t="s">
        <v>217</v>
      </c>
      <c r="C101" s="287" t="s">
        <v>703</v>
      </c>
    </row>
    <row r="102" spans="2:3" x14ac:dyDescent="0.25">
      <c r="B102" s="232" t="s">
        <v>218</v>
      </c>
      <c r="C102" s="287"/>
    </row>
    <row r="103" spans="2:3" ht="30" x14ac:dyDescent="0.25">
      <c r="B103" s="231" t="s">
        <v>219</v>
      </c>
      <c r="C103" s="287" t="s">
        <v>415</v>
      </c>
    </row>
    <row r="104" spans="2:3" x14ac:dyDescent="0.25">
      <c r="B104" s="232" t="s">
        <v>220</v>
      </c>
      <c r="C104" s="287" t="s">
        <v>416</v>
      </c>
    </row>
    <row r="105" spans="2:3" x14ac:dyDescent="0.25">
      <c r="B105" s="232" t="s">
        <v>221</v>
      </c>
      <c r="C105" s="287" t="s">
        <v>416</v>
      </c>
    </row>
    <row r="106" spans="2:3" x14ac:dyDescent="0.25">
      <c r="B106" s="232" t="s">
        <v>222</v>
      </c>
      <c r="C106" s="287" t="s">
        <v>416</v>
      </c>
    </row>
    <row r="107" spans="2:3" ht="28.5" x14ac:dyDescent="0.25">
      <c r="B107" s="232" t="s">
        <v>223</v>
      </c>
      <c r="C107" s="287"/>
    </row>
    <row r="108" spans="2:3" ht="45" x14ac:dyDescent="0.25">
      <c r="B108" s="231" t="s">
        <v>224</v>
      </c>
      <c r="C108" s="287" t="s">
        <v>704</v>
      </c>
    </row>
    <row r="109" spans="2:3" x14ac:dyDescent="0.25">
      <c r="B109" s="231" t="s">
        <v>225</v>
      </c>
      <c r="C109" s="287" t="s">
        <v>416</v>
      </c>
    </row>
    <row r="110" spans="2:3" x14ac:dyDescent="0.25">
      <c r="B110" s="231" t="s">
        <v>226</v>
      </c>
      <c r="C110" s="287" t="s">
        <v>416</v>
      </c>
    </row>
    <row r="111" spans="2:3" x14ac:dyDescent="0.25">
      <c r="B111" s="231" t="s">
        <v>227</v>
      </c>
      <c r="C111" s="287" t="s">
        <v>416</v>
      </c>
    </row>
    <row r="112" spans="2:3" ht="28.5" x14ac:dyDescent="0.25">
      <c r="B112" s="232" t="s">
        <v>459</v>
      </c>
      <c r="C112" s="480">
        <v>1238.8800000000001</v>
      </c>
    </row>
    <row r="113" spans="2:3" ht="28.5" x14ac:dyDescent="0.25">
      <c r="B113" s="232" t="s">
        <v>228</v>
      </c>
      <c r="C113" s="287" t="s">
        <v>705</v>
      </c>
    </row>
    <row r="114" spans="2:3" ht="28.5" x14ac:dyDescent="0.25">
      <c r="B114" s="232" t="s">
        <v>229</v>
      </c>
      <c r="C114" s="480"/>
    </row>
    <row r="115" spans="2:3" ht="28.5" x14ac:dyDescent="0.25">
      <c r="B115" s="232" t="s">
        <v>230</v>
      </c>
      <c r="C115" s="287">
        <v>49.164000000000001</v>
      </c>
    </row>
    <row r="116" spans="2:3" x14ac:dyDescent="0.25">
      <c r="B116" s="232" t="s">
        <v>46</v>
      </c>
      <c r="C116" s="287"/>
    </row>
    <row r="117" spans="2:3" ht="28.5" x14ac:dyDescent="0.25">
      <c r="B117" s="232" t="s">
        <v>231</v>
      </c>
      <c r="C117" s="287"/>
    </row>
    <row r="118" spans="2:3" x14ac:dyDescent="0.25">
      <c r="B118" s="232" t="s">
        <v>1034</v>
      </c>
      <c r="C118" s="287"/>
    </row>
    <row r="119" spans="2:3" ht="28.5" x14ac:dyDescent="0.25">
      <c r="B119" s="232" t="s">
        <v>460</v>
      </c>
      <c r="C119" s="287">
        <v>46.69</v>
      </c>
    </row>
    <row r="120" spans="2:3" x14ac:dyDescent="0.25">
      <c r="B120" s="232" t="s">
        <v>232</v>
      </c>
      <c r="C120" s="481">
        <v>3.77</v>
      </c>
    </row>
    <row r="121" spans="2:3" x14ac:dyDescent="0.25">
      <c r="B121" s="232" t="s">
        <v>233</v>
      </c>
      <c r="C121" s="287">
        <v>4.444</v>
      </c>
    </row>
    <row r="122" spans="2:3" x14ac:dyDescent="0.25">
      <c r="B122" s="232" t="s">
        <v>234</v>
      </c>
      <c r="C122" s="287">
        <v>4.444</v>
      </c>
    </row>
    <row r="123" spans="2:3" ht="28.5" x14ac:dyDescent="0.25">
      <c r="B123" s="232" t="s">
        <v>235</v>
      </c>
      <c r="C123" s="287"/>
    </row>
    <row r="124" spans="2:3" x14ac:dyDescent="0.25">
      <c r="B124" s="232" t="s">
        <v>232</v>
      </c>
      <c r="C124" s="287"/>
    </row>
    <row r="125" spans="2:3" x14ac:dyDescent="0.25">
      <c r="B125" s="232" t="s">
        <v>233</v>
      </c>
      <c r="C125" s="287"/>
    </row>
    <row r="126" spans="2:3" x14ac:dyDescent="0.25">
      <c r="B126" s="232" t="s">
        <v>234</v>
      </c>
      <c r="C126" s="287"/>
    </row>
    <row r="127" spans="2:3" ht="28.5" x14ac:dyDescent="0.25">
      <c r="B127" s="232" t="s">
        <v>236</v>
      </c>
      <c r="C127" s="231"/>
    </row>
    <row r="128" spans="2:3" ht="28.5" x14ac:dyDescent="0.25">
      <c r="B128" s="232" t="s">
        <v>1032</v>
      </c>
      <c r="C128" s="231">
        <v>1.9359999999999999</v>
      </c>
    </row>
    <row r="129" spans="2:3" x14ac:dyDescent="0.25">
      <c r="B129" s="231" t="s">
        <v>232</v>
      </c>
      <c r="C129" s="231">
        <v>0.15</v>
      </c>
    </row>
    <row r="130" spans="2:3" x14ac:dyDescent="0.25">
      <c r="B130" s="231" t="s">
        <v>233</v>
      </c>
      <c r="C130" s="231">
        <v>1.9359999999999999</v>
      </c>
    </row>
    <row r="131" spans="2:3" x14ac:dyDescent="0.25">
      <c r="B131" s="231" t="s">
        <v>234</v>
      </c>
      <c r="C131" s="231">
        <v>1.9359999999999999</v>
      </c>
    </row>
    <row r="132" spans="2:3" ht="42.75" x14ac:dyDescent="0.25">
      <c r="B132" s="232" t="s">
        <v>1035</v>
      </c>
      <c r="C132" s="231">
        <v>0.53800000000000003</v>
      </c>
    </row>
    <row r="133" spans="2:3" x14ac:dyDescent="0.25">
      <c r="B133" s="231" t="s">
        <v>232</v>
      </c>
      <c r="C133" s="231">
        <v>0.04</v>
      </c>
    </row>
    <row r="134" spans="2:3" x14ac:dyDescent="0.25">
      <c r="B134" s="231" t="s">
        <v>233</v>
      </c>
      <c r="C134" s="231">
        <v>0.53800000000000003</v>
      </c>
    </row>
    <row r="135" spans="2:3" x14ac:dyDescent="0.25">
      <c r="B135" s="231" t="s">
        <v>234</v>
      </c>
      <c r="C135" s="231">
        <v>0</v>
      </c>
    </row>
    <row r="136" spans="2:3" ht="28.5" x14ac:dyDescent="0.25">
      <c r="B136" s="232" t="s">
        <v>237</v>
      </c>
      <c r="C136" s="231"/>
    </row>
    <row r="137" spans="2:3" x14ac:dyDescent="0.25">
      <c r="B137" s="232" t="s">
        <v>46</v>
      </c>
      <c r="C137" s="232"/>
    </row>
    <row r="138" spans="2:3" x14ac:dyDescent="0.25">
      <c r="B138" s="231" t="s">
        <v>238</v>
      </c>
      <c r="C138" s="231"/>
    </row>
    <row r="139" spans="2:3" x14ac:dyDescent="0.25">
      <c r="B139" s="231" t="s">
        <v>239</v>
      </c>
      <c r="C139" s="231"/>
    </row>
    <row r="140" spans="2:3" x14ac:dyDescent="0.25">
      <c r="B140" s="231" t="s">
        <v>240</v>
      </c>
      <c r="C140" s="231">
        <v>3.77</v>
      </c>
    </row>
    <row r="141" spans="2:3" x14ac:dyDescent="0.25">
      <c r="B141" s="231" t="s">
        <v>241</v>
      </c>
      <c r="C141" s="231"/>
    </row>
    <row r="142" spans="2:3" x14ac:dyDescent="0.25">
      <c r="B142" s="232" t="s">
        <v>242</v>
      </c>
      <c r="C142" s="231">
        <v>6.9180000000000001</v>
      </c>
    </row>
    <row r="143" spans="2:3" x14ac:dyDescent="0.25">
      <c r="B143" s="232" t="s">
        <v>243</v>
      </c>
      <c r="C143" s="231"/>
    </row>
    <row r="144" spans="2:3" x14ac:dyDescent="0.25">
      <c r="B144" s="230" t="s">
        <v>244</v>
      </c>
      <c r="C144" s="231">
        <v>6.38</v>
      </c>
    </row>
    <row r="145" spans="2:3" x14ac:dyDescent="0.25">
      <c r="B145" s="231" t="s">
        <v>245</v>
      </c>
      <c r="C145" s="287"/>
    </row>
    <row r="146" spans="2:3" x14ac:dyDescent="0.25">
      <c r="B146" s="231" t="s">
        <v>246</v>
      </c>
      <c r="C146" s="234" t="s">
        <v>1036</v>
      </c>
    </row>
    <row r="147" spans="2:3" x14ac:dyDescent="0.25">
      <c r="B147" s="231" t="s">
        <v>247</v>
      </c>
      <c r="C147" s="231" t="s">
        <v>706</v>
      </c>
    </row>
    <row r="148" spans="2:3" x14ac:dyDescent="0.25">
      <c r="B148" s="231" t="s">
        <v>248</v>
      </c>
      <c r="C148" s="231" t="s">
        <v>415</v>
      </c>
    </row>
    <row r="149" spans="2:3" x14ac:dyDescent="0.25">
      <c r="B149" s="231" t="s">
        <v>249</v>
      </c>
      <c r="C149" s="231" t="s">
        <v>415</v>
      </c>
    </row>
    <row r="150" spans="2:3" x14ac:dyDescent="0.25">
      <c r="B150" s="231" t="s">
        <v>250</v>
      </c>
      <c r="C150" s="231" t="s">
        <v>415</v>
      </c>
    </row>
    <row r="151" spans="2:3" ht="30" x14ac:dyDescent="0.25">
      <c r="B151" s="231" t="s">
        <v>251</v>
      </c>
      <c r="C151" s="234" t="s">
        <v>415</v>
      </c>
    </row>
    <row r="152" spans="2:3" ht="30" x14ac:dyDescent="0.25">
      <c r="B152" s="231" t="s">
        <v>252</v>
      </c>
      <c r="C152" s="231" t="s">
        <v>415</v>
      </c>
    </row>
    <row r="153" spans="2:3" x14ac:dyDescent="0.25">
      <c r="B153" s="231" t="s">
        <v>46</v>
      </c>
      <c r="C153" s="231"/>
    </row>
    <row r="154" spans="2:3" x14ac:dyDescent="0.25">
      <c r="B154" s="231" t="s">
        <v>253</v>
      </c>
      <c r="C154" s="231" t="s">
        <v>415</v>
      </c>
    </row>
    <row r="155" spans="2:3" x14ac:dyDescent="0.25">
      <c r="B155" s="231" t="s">
        <v>254</v>
      </c>
      <c r="C155" s="231" t="s">
        <v>415</v>
      </c>
    </row>
    <row r="156" spans="2:3" x14ac:dyDescent="0.25">
      <c r="B156" s="232" t="s">
        <v>255</v>
      </c>
      <c r="C156" s="234"/>
    </row>
    <row r="157" spans="2:3" x14ac:dyDescent="0.25">
      <c r="B157" s="231" t="s">
        <v>256</v>
      </c>
      <c r="C157" s="231"/>
    </row>
    <row r="158" spans="2:3" x14ac:dyDescent="0.25">
      <c r="B158" s="231" t="s">
        <v>257</v>
      </c>
      <c r="C158" s="312" t="s">
        <v>415</v>
      </c>
    </row>
    <row r="159" spans="2:3" x14ac:dyDescent="0.25">
      <c r="B159" s="231" t="s">
        <v>258</v>
      </c>
      <c r="C159" s="231" t="s">
        <v>415</v>
      </c>
    </row>
    <row r="160" spans="2:3" x14ac:dyDescent="0.25">
      <c r="B160" s="231" t="s">
        <v>259</v>
      </c>
      <c r="C160" s="231" t="s">
        <v>415</v>
      </c>
    </row>
    <row r="161" spans="1:3" ht="30" x14ac:dyDescent="0.25">
      <c r="B161" s="231" t="s">
        <v>260</v>
      </c>
      <c r="C161" s="231" t="s">
        <v>697</v>
      </c>
    </row>
    <row r="162" spans="1:3" ht="28.5" x14ac:dyDescent="0.25">
      <c r="B162" s="232" t="s">
        <v>261</v>
      </c>
      <c r="C162" s="231"/>
    </row>
    <row r="163" spans="1:3" x14ac:dyDescent="0.25">
      <c r="A163" s="64">
        <v>0</v>
      </c>
      <c r="B163" s="231" t="s">
        <v>262</v>
      </c>
      <c r="C163" s="231" t="s">
        <v>415</v>
      </c>
    </row>
    <row r="164" spans="1:3" x14ac:dyDescent="0.25">
      <c r="B164" s="231" t="s">
        <v>263</v>
      </c>
      <c r="C164" s="231" t="s">
        <v>415</v>
      </c>
    </row>
    <row r="165" spans="1:3" x14ac:dyDescent="0.25">
      <c r="B165" s="231" t="s">
        <v>264</v>
      </c>
      <c r="C165" s="231" t="s">
        <v>415</v>
      </c>
    </row>
    <row r="166" spans="1:3" x14ac:dyDescent="0.25">
      <c r="B166" s="231" t="s">
        <v>265</v>
      </c>
      <c r="C166" s="231" t="s">
        <v>415</v>
      </c>
    </row>
    <row r="167" spans="1:3" x14ac:dyDescent="0.25">
      <c r="B167" s="231" t="s">
        <v>266</v>
      </c>
      <c r="C167" s="231" t="s">
        <v>415</v>
      </c>
    </row>
    <row r="168" spans="1:3" ht="141.75" x14ac:dyDescent="0.25">
      <c r="B168" s="483" t="s">
        <v>1037</v>
      </c>
      <c r="C168" s="322" t="s">
        <v>466</v>
      </c>
    </row>
    <row r="169" spans="1:3" x14ac:dyDescent="0.25">
      <c r="B169" s="232" t="s">
        <v>208</v>
      </c>
      <c r="C169" s="287" t="s">
        <v>688</v>
      </c>
    </row>
    <row r="170" spans="1:3" x14ac:dyDescent="0.25">
      <c r="B170" s="232" t="s">
        <v>209</v>
      </c>
      <c r="C170" s="287" t="s">
        <v>689</v>
      </c>
    </row>
    <row r="171" spans="1:3" x14ac:dyDescent="0.25">
      <c r="B171" s="232" t="s">
        <v>210</v>
      </c>
      <c r="C171" s="287" t="s">
        <v>690</v>
      </c>
    </row>
    <row r="172" spans="1:3" x14ac:dyDescent="0.25">
      <c r="B172" s="232" t="s">
        <v>211</v>
      </c>
      <c r="C172" s="287" t="s">
        <v>691</v>
      </c>
    </row>
    <row r="173" spans="1:3" ht="31.5" x14ac:dyDescent="0.25">
      <c r="B173" s="232" t="s">
        <v>212</v>
      </c>
      <c r="C173" s="287" t="s">
        <v>692</v>
      </c>
    </row>
    <row r="174" spans="1:3" x14ac:dyDescent="0.25">
      <c r="B174" s="232" t="s">
        <v>213</v>
      </c>
      <c r="C174" s="287"/>
    </row>
    <row r="175" spans="1:3" ht="47.25" x14ac:dyDescent="0.25">
      <c r="B175" s="232" t="s">
        <v>214</v>
      </c>
      <c r="C175" s="287" t="s">
        <v>693</v>
      </c>
    </row>
    <row r="176" spans="1:3" ht="57" x14ac:dyDescent="0.25">
      <c r="B176" s="232" t="s">
        <v>215</v>
      </c>
      <c r="C176" s="287" t="s">
        <v>1038</v>
      </c>
    </row>
    <row r="177" spans="2:3" ht="71.25" x14ac:dyDescent="0.25">
      <c r="B177" s="232" t="s">
        <v>364</v>
      </c>
      <c r="C177" s="287" t="s">
        <v>1039</v>
      </c>
    </row>
    <row r="178" spans="2:3" x14ac:dyDescent="0.25">
      <c r="B178" s="232" t="s">
        <v>216</v>
      </c>
      <c r="C178" s="287"/>
    </row>
    <row r="179" spans="2:3" ht="31.5" x14ac:dyDescent="0.25">
      <c r="B179" s="231" t="s">
        <v>217</v>
      </c>
      <c r="C179" s="287" t="s">
        <v>694</v>
      </c>
    </row>
    <row r="180" spans="2:3" x14ac:dyDescent="0.25">
      <c r="B180" s="232" t="s">
        <v>218</v>
      </c>
      <c r="C180" s="287"/>
    </row>
    <row r="181" spans="2:3" ht="30" x14ac:dyDescent="0.25">
      <c r="B181" s="231" t="s">
        <v>219</v>
      </c>
      <c r="C181" s="287"/>
    </row>
    <row r="182" spans="2:3" x14ac:dyDescent="0.25">
      <c r="B182" s="232" t="s">
        <v>220</v>
      </c>
      <c r="C182" s="287"/>
    </row>
    <row r="183" spans="2:3" x14ac:dyDescent="0.25">
      <c r="B183" s="232" t="s">
        <v>221</v>
      </c>
      <c r="C183" s="287"/>
    </row>
    <row r="184" spans="2:3" x14ac:dyDescent="0.25">
      <c r="B184" s="232" t="s">
        <v>222</v>
      </c>
      <c r="C184" s="287"/>
    </row>
    <row r="185" spans="2:3" ht="28.5" x14ac:dyDescent="0.25">
      <c r="B185" s="232" t="s">
        <v>223</v>
      </c>
      <c r="C185" s="287"/>
    </row>
    <row r="186" spans="2:3" ht="94.5" x14ac:dyDescent="0.25">
      <c r="B186" s="231" t="s">
        <v>224</v>
      </c>
      <c r="C186" s="287" t="s">
        <v>695</v>
      </c>
    </row>
    <row r="187" spans="2:3" x14ac:dyDescent="0.25">
      <c r="B187" s="231" t="s">
        <v>225</v>
      </c>
      <c r="C187" s="287"/>
    </row>
    <row r="188" spans="2:3" x14ac:dyDescent="0.25">
      <c r="B188" s="231" t="s">
        <v>226</v>
      </c>
      <c r="C188" s="287"/>
    </row>
    <row r="189" spans="2:3" x14ac:dyDescent="0.25">
      <c r="B189" s="231" t="s">
        <v>227</v>
      </c>
      <c r="C189" s="287"/>
    </row>
    <row r="190" spans="2:3" x14ac:dyDescent="0.25">
      <c r="B190" s="232" t="s">
        <v>687</v>
      </c>
      <c r="C190" s="480">
        <v>673.04200000000003</v>
      </c>
    </row>
    <row r="191" spans="2:3" ht="63" x14ac:dyDescent="0.25">
      <c r="B191" s="232" t="s">
        <v>228</v>
      </c>
      <c r="C191" s="287" t="s">
        <v>696</v>
      </c>
    </row>
    <row r="192" spans="2:3" ht="28.5" x14ac:dyDescent="0.25">
      <c r="B192" s="232" t="s">
        <v>229</v>
      </c>
      <c r="C192" s="480">
        <v>15</v>
      </c>
    </row>
    <row r="193" spans="2:3" ht="28.5" x14ac:dyDescent="0.25">
      <c r="B193" s="232" t="s">
        <v>230</v>
      </c>
      <c r="C193" s="287">
        <v>15</v>
      </c>
    </row>
    <row r="194" spans="2:3" x14ac:dyDescent="0.25">
      <c r="B194" s="232" t="s">
        <v>46</v>
      </c>
      <c r="C194" s="287"/>
    </row>
    <row r="195" spans="2:3" ht="28.5" x14ac:dyDescent="0.25">
      <c r="B195" s="232" t="s">
        <v>231</v>
      </c>
      <c r="C195" s="287"/>
    </row>
    <row r="196" spans="2:3" x14ac:dyDescent="0.25">
      <c r="B196" s="232" t="s">
        <v>458</v>
      </c>
      <c r="C196" s="287">
        <v>15</v>
      </c>
    </row>
    <row r="197" spans="2:3" ht="28.5" x14ac:dyDescent="0.25">
      <c r="B197" s="232" t="s">
        <v>460</v>
      </c>
      <c r="C197" s="287">
        <v>15</v>
      </c>
    </row>
    <row r="198" spans="2:3" x14ac:dyDescent="0.25">
      <c r="B198" s="232" t="s">
        <v>232</v>
      </c>
      <c r="C198" s="481">
        <v>2</v>
      </c>
    </row>
    <row r="199" spans="2:3" x14ac:dyDescent="0.25">
      <c r="B199" s="232" t="s">
        <v>233</v>
      </c>
      <c r="C199" s="287"/>
    </row>
    <row r="200" spans="2:3" x14ac:dyDescent="0.25">
      <c r="B200" s="232" t="s">
        <v>234</v>
      </c>
      <c r="C200" s="287"/>
    </row>
    <row r="201" spans="2:3" ht="28.5" x14ac:dyDescent="0.25">
      <c r="B201" s="232" t="s">
        <v>235</v>
      </c>
      <c r="C201" s="287"/>
    </row>
    <row r="202" spans="2:3" x14ac:dyDescent="0.25">
      <c r="B202" s="232" t="s">
        <v>232</v>
      </c>
      <c r="C202" s="287"/>
    </row>
    <row r="203" spans="2:3" x14ac:dyDescent="0.25">
      <c r="B203" s="232" t="s">
        <v>233</v>
      </c>
      <c r="C203" s="287"/>
    </row>
    <row r="204" spans="2:3" x14ac:dyDescent="0.25">
      <c r="B204" s="232" t="s">
        <v>234</v>
      </c>
      <c r="C204" s="287">
        <v>0.16</v>
      </c>
    </row>
    <row r="205" spans="2:3" ht="28.5" x14ac:dyDescent="0.25">
      <c r="B205" s="232" t="s">
        <v>236</v>
      </c>
      <c r="C205" s="231"/>
    </row>
    <row r="206" spans="2:3" x14ac:dyDescent="0.25">
      <c r="B206" s="231" t="s">
        <v>232</v>
      </c>
      <c r="C206" s="231"/>
    </row>
    <row r="207" spans="2:3" x14ac:dyDescent="0.25">
      <c r="B207" s="231" t="s">
        <v>233</v>
      </c>
      <c r="C207" s="231"/>
    </row>
    <row r="208" spans="2:3" x14ac:dyDescent="0.25">
      <c r="B208" s="231" t="s">
        <v>234</v>
      </c>
      <c r="C208" s="231"/>
    </row>
    <row r="209" spans="2:3" ht="28.5" x14ac:dyDescent="0.25">
      <c r="B209" s="232" t="s">
        <v>237</v>
      </c>
      <c r="C209" s="231"/>
    </row>
    <row r="210" spans="2:3" x14ac:dyDescent="0.25">
      <c r="B210" s="232" t="s">
        <v>46</v>
      </c>
      <c r="C210" s="232"/>
    </row>
    <row r="211" spans="2:3" x14ac:dyDescent="0.25">
      <c r="B211" s="231" t="s">
        <v>238</v>
      </c>
      <c r="C211" s="231"/>
    </row>
    <row r="212" spans="2:3" x14ac:dyDescent="0.25">
      <c r="B212" s="231" t="s">
        <v>239</v>
      </c>
      <c r="C212" s="231"/>
    </row>
    <row r="213" spans="2:3" x14ac:dyDescent="0.25">
      <c r="B213" s="231" t="s">
        <v>240</v>
      </c>
      <c r="C213" s="231">
        <v>2</v>
      </c>
    </row>
    <row r="214" spans="2:3" x14ac:dyDescent="0.25">
      <c r="B214" s="231" t="s">
        <v>241</v>
      </c>
      <c r="C214" s="231"/>
    </row>
    <row r="215" spans="2:3" x14ac:dyDescent="0.25">
      <c r="B215" s="232" t="s">
        <v>242</v>
      </c>
      <c r="C215" s="231"/>
    </row>
    <row r="216" spans="2:3" x14ac:dyDescent="0.25">
      <c r="B216" s="232" t="s">
        <v>243</v>
      </c>
      <c r="C216" s="231"/>
    </row>
    <row r="217" spans="2:3" x14ac:dyDescent="0.25">
      <c r="B217" s="230" t="s">
        <v>244</v>
      </c>
      <c r="C217" s="231"/>
    </row>
    <row r="218" spans="2:3" x14ac:dyDescent="0.25">
      <c r="B218" s="231" t="s">
        <v>245</v>
      </c>
      <c r="C218" s="287"/>
    </row>
    <row r="219" spans="2:3" x14ac:dyDescent="0.25">
      <c r="B219" s="231" t="s">
        <v>246</v>
      </c>
      <c r="C219" s="234"/>
    </row>
    <row r="220" spans="2:3" x14ac:dyDescent="0.25">
      <c r="B220" s="231" t="s">
        <v>247</v>
      </c>
      <c r="C220" s="231" t="s">
        <v>458</v>
      </c>
    </row>
    <row r="221" spans="2:3" x14ac:dyDescent="0.25">
      <c r="B221" s="231" t="s">
        <v>248</v>
      </c>
      <c r="C221" s="231"/>
    </row>
    <row r="222" spans="2:3" x14ac:dyDescent="0.25">
      <c r="B222" s="231" t="s">
        <v>249</v>
      </c>
      <c r="C222" s="231"/>
    </row>
    <row r="223" spans="2:3" x14ac:dyDescent="0.25">
      <c r="B223" s="231" t="s">
        <v>250</v>
      </c>
      <c r="C223" s="231"/>
    </row>
    <row r="224" spans="2:3" ht="30" x14ac:dyDescent="0.25">
      <c r="B224" s="231" t="s">
        <v>251</v>
      </c>
      <c r="C224" s="234"/>
    </row>
    <row r="225" spans="2:3" ht="30" x14ac:dyDescent="0.25">
      <c r="B225" s="231" t="s">
        <v>252</v>
      </c>
      <c r="C225" s="231"/>
    </row>
    <row r="226" spans="2:3" x14ac:dyDescent="0.25">
      <c r="B226" s="231" t="s">
        <v>46</v>
      </c>
      <c r="C226" s="231"/>
    </row>
    <row r="227" spans="2:3" x14ac:dyDescent="0.25">
      <c r="B227" s="231" t="s">
        <v>253</v>
      </c>
      <c r="C227" s="231"/>
    </row>
    <row r="228" spans="2:3" x14ac:dyDescent="0.25">
      <c r="B228" s="231" t="s">
        <v>254</v>
      </c>
      <c r="C228" s="231"/>
    </row>
    <row r="229" spans="2:3" x14ac:dyDescent="0.25">
      <c r="B229" s="232" t="s">
        <v>255</v>
      </c>
      <c r="C229" s="234"/>
    </row>
    <row r="230" spans="2:3" x14ac:dyDescent="0.25">
      <c r="B230" s="231" t="s">
        <v>461</v>
      </c>
      <c r="C230" s="231"/>
    </row>
    <row r="231" spans="2:3" x14ac:dyDescent="0.25">
      <c r="B231" s="231" t="s">
        <v>257</v>
      </c>
      <c r="C231" s="484"/>
    </row>
    <row r="232" spans="2:3" x14ac:dyDescent="0.25">
      <c r="B232" s="231" t="s">
        <v>258</v>
      </c>
      <c r="C232" s="231"/>
    </row>
    <row r="233" spans="2:3" x14ac:dyDescent="0.25">
      <c r="B233" s="231" t="s">
        <v>259</v>
      </c>
      <c r="C233" s="231"/>
    </row>
    <row r="234" spans="2:3" x14ac:dyDescent="0.25">
      <c r="B234" s="231" t="s">
        <v>260</v>
      </c>
      <c r="C234" s="232" t="s">
        <v>1040</v>
      </c>
    </row>
    <row r="235" spans="2:3" ht="30" x14ac:dyDescent="0.25">
      <c r="B235" s="231" t="s">
        <v>261</v>
      </c>
      <c r="C235" s="231"/>
    </row>
    <row r="236" spans="2:3" x14ac:dyDescent="0.25">
      <c r="B236" s="231" t="s">
        <v>262</v>
      </c>
      <c r="C236" s="231"/>
    </row>
    <row r="237" spans="2:3" x14ac:dyDescent="0.25">
      <c r="B237" s="231" t="s">
        <v>263</v>
      </c>
      <c r="C237" s="231"/>
    </row>
    <row r="238" spans="2:3" x14ac:dyDescent="0.25">
      <c r="B238" s="231" t="s">
        <v>264</v>
      </c>
      <c r="C238" s="231"/>
    </row>
    <row r="239" spans="2:3" x14ac:dyDescent="0.25">
      <c r="B239" s="231" t="s">
        <v>265</v>
      </c>
      <c r="C239" s="312"/>
    </row>
    <row r="240" spans="2:3" x14ac:dyDescent="0.25">
      <c r="B240" s="231" t="s">
        <v>266</v>
      </c>
      <c r="C240" s="231"/>
    </row>
    <row r="241" spans="2:3" ht="47.25" x14ac:dyDescent="0.25">
      <c r="B241" s="323"/>
      <c r="C241" s="324" t="s">
        <v>881</v>
      </c>
    </row>
    <row r="242" spans="2:3" x14ac:dyDescent="0.25">
      <c r="B242" s="232" t="s">
        <v>208</v>
      </c>
      <c r="C242" s="287" t="s">
        <v>1041</v>
      </c>
    </row>
    <row r="243" spans="2:3" x14ac:dyDescent="0.25">
      <c r="B243" s="232" t="s">
        <v>209</v>
      </c>
      <c r="C243" s="287" t="s">
        <v>708</v>
      </c>
    </row>
    <row r="244" spans="2:3" x14ac:dyDescent="0.25">
      <c r="B244" s="232" t="s">
        <v>210</v>
      </c>
      <c r="C244" s="287" t="s">
        <v>1042</v>
      </c>
    </row>
    <row r="245" spans="2:3" x14ac:dyDescent="0.25">
      <c r="B245" s="232" t="s">
        <v>211</v>
      </c>
      <c r="C245" s="287" t="s">
        <v>1029</v>
      </c>
    </row>
    <row r="246" spans="2:3" x14ac:dyDescent="0.25">
      <c r="B246" s="232" t="s">
        <v>212</v>
      </c>
      <c r="C246" s="287" t="s">
        <v>193</v>
      </c>
    </row>
    <row r="247" spans="2:3" x14ac:dyDescent="0.25">
      <c r="B247" s="232" t="s">
        <v>213</v>
      </c>
      <c r="C247" s="233"/>
    </row>
    <row r="248" spans="2:3" ht="47.25" x14ac:dyDescent="0.25">
      <c r="B248" s="232" t="s">
        <v>214</v>
      </c>
      <c r="C248" s="287" t="s">
        <v>693</v>
      </c>
    </row>
    <row r="249" spans="2:3" ht="57" x14ac:dyDescent="0.25">
      <c r="B249" s="232" t="s">
        <v>215</v>
      </c>
      <c r="C249" s="287" t="s">
        <v>1043</v>
      </c>
    </row>
    <row r="250" spans="2:3" ht="71.25" x14ac:dyDescent="0.25">
      <c r="B250" s="232" t="s">
        <v>364</v>
      </c>
      <c r="C250" s="287" t="s">
        <v>702</v>
      </c>
    </row>
    <row r="251" spans="2:3" x14ac:dyDescent="0.25">
      <c r="B251" s="232" t="s">
        <v>216</v>
      </c>
      <c r="C251" s="233"/>
    </row>
    <row r="252" spans="2:3" ht="30" x14ac:dyDescent="0.25">
      <c r="B252" s="231" t="s">
        <v>217</v>
      </c>
      <c r="C252" s="287" t="s">
        <v>416</v>
      </c>
    </row>
    <row r="253" spans="2:3" x14ac:dyDescent="0.25">
      <c r="B253" s="232" t="s">
        <v>218</v>
      </c>
      <c r="C253" s="233"/>
    </row>
    <row r="254" spans="2:3" ht="28.5" x14ac:dyDescent="0.25">
      <c r="B254" s="232" t="s">
        <v>219</v>
      </c>
      <c r="C254" s="233" t="s">
        <v>415</v>
      </c>
    </row>
    <row r="255" spans="2:3" x14ac:dyDescent="0.25">
      <c r="B255" s="232" t="s">
        <v>220</v>
      </c>
      <c r="C255" s="233" t="s">
        <v>416</v>
      </c>
    </row>
    <row r="256" spans="2:3" x14ac:dyDescent="0.25">
      <c r="B256" s="232" t="s">
        <v>221</v>
      </c>
      <c r="C256" s="233" t="s">
        <v>416</v>
      </c>
    </row>
    <row r="257" spans="2:3" x14ac:dyDescent="0.25">
      <c r="B257" s="232" t="s">
        <v>222</v>
      </c>
      <c r="C257" s="233" t="s">
        <v>416</v>
      </c>
    </row>
    <row r="258" spans="2:3" ht="28.5" x14ac:dyDescent="0.25">
      <c r="B258" s="232" t="s">
        <v>223</v>
      </c>
      <c r="C258" s="233"/>
    </row>
    <row r="259" spans="2:3" ht="42.75" x14ac:dyDescent="0.25">
      <c r="B259" s="232" t="s">
        <v>224</v>
      </c>
      <c r="C259" s="233" t="s">
        <v>416</v>
      </c>
    </row>
    <row r="260" spans="2:3" x14ac:dyDescent="0.25">
      <c r="B260" s="232" t="s">
        <v>225</v>
      </c>
      <c r="C260" s="233" t="s">
        <v>416</v>
      </c>
    </row>
    <row r="261" spans="2:3" ht="28.5" x14ac:dyDescent="0.25">
      <c r="B261" s="232" t="s">
        <v>226</v>
      </c>
      <c r="C261" s="233" t="s">
        <v>416</v>
      </c>
    </row>
    <row r="262" spans="2:3" x14ac:dyDescent="0.25">
      <c r="B262" s="232" t="s">
        <v>227</v>
      </c>
      <c r="C262" s="233" t="s">
        <v>416</v>
      </c>
    </row>
    <row r="263" spans="2:3" x14ac:dyDescent="0.25">
      <c r="B263" s="232" t="s">
        <v>1044</v>
      </c>
      <c r="C263" s="233">
        <v>127.07</v>
      </c>
    </row>
    <row r="264" spans="2:3" ht="28.5" x14ac:dyDescent="0.25">
      <c r="B264" s="232" t="s">
        <v>228</v>
      </c>
      <c r="C264" s="233" t="s">
        <v>705</v>
      </c>
    </row>
    <row r="265" spans="2:3" x14ac:dyDescent="0.25">
      <c r="B265" s="231" t="s">
        <v>229</v>
      </c>
      <c r="C265" s="233"/>
    </row>
    <row r="266" spans="2:3" ht="28.5" x14ac:dyDescent="0.25">
      <c r="B266" s="232" t="s">
        <v>230</v>
      </c>
      <c r="C266" s="233">
        <v>24.298999999999999</v>
      </c>
    </row>
    <row r="267" spans="2:3" x14ac:dyDescent="0.25">
      <c r="B267" s="232" t="s">
        <v>46</v>
      </c>
      <c r="C267" s="233"/>
    </row>
    <row r="268" spans="2:3" ht="28.5" x14ac:dyDescent="0.25">
      <c r="B268" s="232" t="s">
        <v>231</v>
      </c>
      <c r="C268" s="233"/>
    </row>
    <row r="269" spans="2:3" x14ac:dyDescent="0.25">
      <c r="B269" s="232" t="s">
        <v>1045</v>
      </c>
      <c r="C269" s="233"/>
    </row>
    <row r="270" spans="2:3" x14ac:dyDescent="0.25">
      <c r="B270" s="231" t="s">
        <v>460</v>
      </c>
      <c r="C270" s="233">
        <v>22.884</v>
      </c>
    </row>
    <row r="271" spans="2:3" x14ac:dyDescent="0.25">
      <c r="B271" s="231" t="s">
        <v>232</v>
      </c>
      <c r="C271" s="233">
        <v>18</v>
      </c>
    </row>
    <row r="272" spans="2:3" x14ac:dyDescent="0.25">
      <c r="B272" s="231" t="s">
        <v>233</v>
      </c>
      <c r="C272" s="233">
        <v>0</v>
      </c>
    </row>
    <row r="273" spans="2:3" x14ac:dyDescent="0.25">
      <c r="B273" s="231" t="s">
        <v>234</v>
      </c>
      <c r="C273" s="233">
        <v>0</v>
      </c>
    </row>
    <row r="274" spans="2:3" ht="28.5" x14ac:dyDescent="0.25">
      <c r="B274" s="232" t="s">
        <v>235</v>
      </c>
      <c r="C274" s="310"/>
    </row>
    <row r="275" spans="2:3" x14ac:dyDescent="0.25">
      <c r="B275" s="232" t="s">
        <v>232</v>
      </c>
      <c r="C275" s="287">
        <v>0</v>
      </c>
    </row>
    <row r="276" spans="2:3" x14ac:dyDescent="0.25">
      <c r="B276" s="232" t="s">
        <v>233</v>
      </c>
      <c r="C276" s="310">
        <v>0</v>
      </c>
    </row>
    <row r="277" spans="2:3" x14ac:dyDescent="0.25">
      <c r="B277" s="232" t="s">
        <v>234</v>
      </c>
      <c r="C277" s="233">
        <v>0</v>
      </c>
    </row>
    <row r="278" spans="2:3" ht="28.5" x14ac:dyDescent="0.25">
      <c r="B278" s="232" t="s">
        <v>236</v>
      </c>
      <c r="C278" s="233"/>
    </row>
    <row r="279" spans="2:3" ht="28.5" x14ac:dyDescent="0.25">
      <c r="B279" s="232" t="s">
        <v>1046</v>
      </c>
      <c r="C279" s="233">
        <v>1.415</v>
      </c>
    </row>
    <row r="280" spans="2:3" x14ac:dyDescent="0.25">
      <c r="B280" s="232" t="s">
        <v>232</v>
      </c>
      <c r="C280" s="233">
        <v>1.1100000000000001</v>
      </c>
    </row>
    <row r="281" spans="2:3" x14ac:dyDescent="0.25">
      <c r="B281" s="232" t="s">
        <v>233</v>
      </c>
      <c r="C281" s="233">
        <v>1.415</v>
      </c>
    </row>
    <row r="282" spans="2:3" x14ac:dyDescent="0.25">
      <c r="B282" s="232" t="s">
        <v>234</v>
      </c>
      <c r="C282" s="233">
        <v>0</v>
      </c>
    </row>
    <row r="283" spans="2:3" ht="28.5" x14ac:dyDescent="0.25">
      <c r="B283" s="232" t="s">
        <v>237</v>
      </c>
      <c r="C283" s="311">
        <v>0</v>
      </c>
    </row>
    <row r="284" spans="2:3" x14ac:dyDescent="0.25">
      <c r="B284" s="232" t="s">
        <v>46</v>
      </c>
      <c r="C284" s="233"/>
    </row>
    <row r="285" spans="2:3" x14ac:dyDescent="0.25">
      <c r="B285" s="232" t="s">
        <v>238</v>
      </c>
      <c r="C285" s="233">
        <v>0</v>
      </c>
    </row>
    <row r="286" spans="2:3" x14ac:dyDescent="0.25">
      <c r="B286" s="232" t="s">
        <v>239</v>
      </c>
      <c r="C286" s="233">
        <v>0</v>
      </c>
    </row>
    <row r="287" spans="2:3" ht="28.5" x14ac:dyDescent="0.25">
      <c r="B287" s="232" t="s">
        <v>240</v>
      </c>
      <c r="C287" s="233">
        <v>18</v>
      </c>
    </row>
    <row r="288" spans="2:3" x14ac:dyDescent="0.25">
      <c r="B288" s="232" t="s">
        <v>241</v>
      </c>
      <c r="C288" s="233">
        <v>0</v>
      </c>
    </row>
    <row r="289" spans="2:3" x14ac:dyDescent="0.25">
      <c r="B289" s="232" t="s">
        <v>242</v>
      </c>
      <c r="C289" s="310">
        <v>1.415</v>
      </c>
    </row>
    <row r="290" spans="2:3" x14ac:dyDescent="0.25">
      <c r="B290" s="232" t="s">
        <v>243</v>
      </c>
      <c r="C290" s="231">
        <v>1.1100000000000001</v>
      </c>
    </row>
    <row r="291" spans="2:3" x14ac:dyDescent="0.25">
      <c r="B291" s="231" t="s">
        <v>244</v>
      </c>
      <c r="C291" s="231">
        <v>0</v>
      </c>
    </row>
    <row r="292" spans="2:3" x14ac:dyDescent="0.25">
      <c r="B292" s="231" t="s">
        <v>245</v>
      </c>
      <c r="C292" s="231"/>
    </row>
    <row r="293" spans="2:3" x14ac:dyDescent="0.25">
      <c r="B293" s="231" t="s">
        <v>246</v>
      </c>
      <c r="C293" s="231" t="s">
        <v>1047</v>
      </c>
    </row>
    <row r="294" spans="2:3" x14ac:dyDescent="0.25">
      <c r="B294" s="232" t="s">
        <v>247</v>
      </c>
      <c r="C294" s="231" t="s">
        <v>1048</v>
      </c>
    </row>
    <row r="295" spans="2:3" x14ac:dyDescent="0.25">
      <c r="B295" s="232" t="s">
        <v>248</v>
      </c>
      <c r="C295" s="232" t="s">
        <v>415</v>
      </c>
    </row>
    <row r="296" spans="2:3" x14ac:dyDescent="0.25">
      <c r="B296" s="231" t="s">
        <v>249</v>
      </c>
      <c r="C296" s="231" t="s">
        <v>415</v>
      </c>
    </row>
    <row r="297" spans="2:3" x14ac:dyDescent="0.25">
      <c r="B297" s="231" t="s">
        <v>250</v>
      </c>
      <c r="C297" s="231" t="s">
        <v>415</v>
      </c>
    </row>
    <row r="298" spans="2:3" ht="30" x14ac:dyDescent="0.25">
      <c r="B298" s="231" t="s">
        <v>251</v>
      </c>
      <c r="C298" s="231" t="s">
        <v>415</v>
      </c>
    </row>
    <row r="299" spans="2:3" ht="30" x14ac:dyDescent="0.25">
      <c r="B299" s="231" t="s">
        <v>252</v>
      </c>
      <c r="C299" s="231" t="s">
        <v>415</v>
      </c>
    </row>
    <row r="300" spans="2:3" x14ac:dyDescent="0.25">
      <c r="B300" s="232" t="s">
        <v>46</v>
      </c>
      <c r="C300" s="231"/>
    </row>
    <row r="301" spans="2:3" x14ac:dyDescent="0.25">
      <c r="B301" s="232" t="s">
        <v>253</v>
      </c>
      <c r="C301" s="231" t="s">
        <v>415</v>
      </c>
    </row>
    <row r="302" spans="2:3" x14ac:dyDescent="0.25">
      <c r="B302" s="230" t="s">
        <v>254</v>
      </c>
      <c r="C302" s="231" t="s">
        <v>415</v>
      </c>
    </row>
    <row r="303" spans="2:3" x14ac:dyDescent="0.25">
      <c r="B303" s="231" t="s">
        <v>255</v>
      </c>
      <c r="C303" s="233"/>
    </row>
    <row r="304" spans="2:3" x14ac:dyDescent="0.25">
      <c r="B304" s="231" t="s">
        <v>461</v>
      </c>
      <c r="C304" s="234"/>
    </row>
    <row r="305" spans="2:3" x14ac:dyDescent="0.25">
      <c r="B305" s="231" t="s">
        <v>257</v>
      </c>
      <c r="C305" s="484" t="s">
        <v>415</v>
      </c>
    </row>
    <row r="306" spans="2:3" x14ac:dyDescent="0.25">
      <c r="B306" s="231" t="s">
        <v>258</v>
      </c>
      <c r="C306" s="231" t="s">
        <v>415</v>
      </c>
    </row>
    <row r="307" spans="2:3" x14ac:dyDescent="0.25">
      <c r="B307" s="231" t="s">
        <v>259</v>
      </c>
      <c r="C307" s="231" t="s">
        <v>415</v>
      </c>
    </row>
    <row r="308" spans="2:3" ht="30" x14ac:dyDescent="0.25">
      <c r="B308" s="231" t="s">
        <v>260</v>
      </c>
      <c r="C308" s="231" t="s">
        <v>697</v>
      </c>
    </row>
    <row r="309" spans="2:3" ht="30" x14ac:dyDescent="0.25">
      <c r="B309" s="231" t="s">
        <v>261</v>
      </c>
      <c r="C309" s="234"/>
    </row>
    <row r="310" spans="2:3" x14ac:dyDescent="0.25">
      <c r="B310" s="231" t="s">
        <v>262</v>
      </c>
      <c r="C310" s="231" t="s">
        <v>415</v>
      </c>
    </row>
    <row r="311" spans="2:3" x14ac:dyDescent="0.25">
      <c r="B311" s="231" t="s">
        <v>263</v>
      </c>
      <c r="C311" s="231" t="s">
        <v>415</v>
      </c>
    </row>
    <row r="312" spans="2:3" x14ac:dyDescent="0.25">
      <c r="B312" s="231" t="s">
        <v>264</v>
      </c>
      <c r="C312" s="231" t="s">
        <v>415</v>
      </c>
    </row>
    <row r="313" spans="2:3" x14ac:dyDescent="0.25">
      <c r="B313" s="231" t="s">
        <v>265</v>
      </c>
      <c r="C313" s="231" t="s">
        <v>415</v>
      </c>
    </row>
    <row r="314" spans="2:3" x14ac:dyDescent="0.25">
      <c r="B314" s="232" t="s">
        <v>266</v>
      </c>
      <c r="C314" s="234" t="s">
        <v>415</v>
      </c>
    </row>
  </sheetData>
  <mergeCells count="1">
    <mergeCell ref="B5:C5"/>
  </mergeCells>
  <pageMargins left="0.70866141732283472" right="0.70866141732283472" top="0.74803149606299213" bottom="0.74803149606299213" header="0.31496062992125984" footer="0.31496062992125984"/>
  <pageSetup paperSize="9" scale="65" fitToHeight="1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12</vt:i4>
      </vt:variant>
    </vt:vector>
  </HeadingPairs>
  <TitlesOfParts>
    <vt:vector size="24" baseType="lpstr">
      <vt:lpstr>прил 5</vt:lpstr>
      <vt:lpstr>прил 6.1 МИНЭНЕРГО</vt:lpstr>
      <vt:lpstr>прил 6.2</vt:lpstr>
      <vt:lpstr>прил 6.3 МИНЭНЕРГО</vt:lpstr>
      <vt:lpstr>прил 7.1 МИНЭНЕРГО</vt:lpstr>
      <vt:lpstr>прил 7.2 МИНЭНЕРГО</vt:lpstr>
      <vt:lpstr>прил 8</vt:lpstr>
      <vt:lpstr>прил 9 МИНЭНЕРГО</vt:lpstr>
      <vt:lpstr>прил 10</vt:lpstr>
      <vt:lpstr>прил 11.1 МИНЭНЕРГО</vt:lpstr>
      <vt:lpstr>прил 12</vt:lpstr>
      <vt:lpstr>Прил 13</vt:lpstr>
      <vt:lpstr>'прил 6.1 МИНЭНЕРГО'!Заголовки_для_печати</vt:lpstr>
      <vt:lpstr>'прил 7.1 МИНЭНЕРГО'!Заголовки_для_печати</vt:lpstr>
      <vt:lpstr>'прил 7.2 МИНЭНЕРГО'!Заголовки_для_печати</vt:lpstr>
      <vt:lpstr>'прил 10'!Область_печати</vt:lpstr>
      <vt:lpstr>'прил 12'!Область_печати</vt:lpstr>
      <vt:lpstr>'Прил 13'!Область_печати</vt:lpstr>
      <vt:lpstr>'прил 6.1 МИНЭНЕРГО'!Область_печати</vt:lpstr>
      <vt:lpstr>'прил 6.2'!Область_печати</vt:lpstr>
      <vt:lpstr>'прил 6.3 МИНЭНЕРГО'!Область_печати</vt:lpstr>
      <vt:lpstr>'прил 7.1 МИНЭНЕРГО'!Область_печати</vt:lpstr>
      <vt:lpstr>'прил 8'!Область_печати</vt:lpstr>
      <vt:lpstr>'прил 9 МИНЭНЕРГО'!Область_печати</vt:lpstr>
    </vt:vector>
  </TitlesOfParts>
  <Company>ОАО МРСК Юга</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Виктория В. Кузнецова</dc:creator>
  <cp:lastModifiedBy>Назарова Жанна Викторовна</cp:lastModifiedBy>
  <cp:lastPrinted>2016-02-18T11:20:48Z</cp:lastPrinted>
  <dcterms:created xsi:type="dcterms:W3CDTF">2012-09-18T11:41:58Z</dcterms:created>
  <dcterms:modified xsi:type="dcterms:W3CDTF">2016-02-18T11:20:53Z</dcterms:modified>
</cp:coreProperties>
</file>